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<sst xmlns="http://schemas.openxmlformats.org/spreadsheetml/2006/main" count="154" uniqueCount="74">
  <si>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</si>
  <si>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</si>
  <si>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</si>
  <si>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</si>
  <si>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</si>
  <si>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</si>
  <si>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</si>
  <si>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</si>
  <si>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</si>
  <si>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</si>
  <si>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</si>
  <si>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</si>
  <si>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</si>
  <si>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</si>
  <si>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</si>
  <si>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</si>
  <si>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</si>
  <si>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</si>
  <si>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</si>
  <si>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</si>
  <si>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</si>
  <si>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</si>
  <si>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</si>
  <si>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</si>
  <si>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</si>
  <si>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</si>
  <si>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</si>
  <si>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</si>
  <si>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</si>
  <si>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</si>
  <si>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</si>
  <si>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</si>
  <si>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</si>
  <si>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</si>
  <si>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</si>
  <si>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</si>
  <si>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</si>
  <si>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</si>
  <si>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</si>
  <si>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</si>
  <si>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</si>
  <si>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</si>
  <si>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</si>
  <si>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</si>
  <si>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</si>
  <si>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</si>
  <si>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</si>
  <si>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</si>
  <si>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</si>
  <si>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</si>
  <si>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</si>
  <si>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</si>
  <si>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</si>
  <si>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</si>
  <si>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</si>
  <si>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</si>
  <si>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</si>
  <si>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</si>
  <si>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</si>
  <si>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</si>
  <si>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</si>
  <si>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</si>
  <si>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</si>
  <si>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</si>
  <si>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</si>
  <si>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</si>
  <si>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</si>
  <si>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</si>
  <si>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</si>
  <si>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</si>
  <si>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</si>
  <si>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29 Jul 2011</t>
  </si>
  <si>
    <t>individuals already screened or relocated to the Transit Centre.</t>
  </si>
  <si>
    <t xml:space="preserve">** The Reception Centre figure is the number of asylum seekers awaiting screening by ARRA.  It excludes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</si>
</sst>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3623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37214</c:v>
                </c:pt>
                <c:pt idx="1">
                  <c:v>39422</c:v>
                </c:pt>
                <c:pt idx="2">
                  <c:v>24956</c:v>
                </c:pt>
                <c:pt idx="3">
                  <c:v>0</c:v>
                </c:pt>
                <c:pt idx="4">
                  <c:v>14835</c:v>
                </c:pt>
                <c:pt idx="5">
                  <c:v>0</c:v>
                </c:pt>
              </c:numCache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Stat'!$C$121:$C$127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4389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Stat'!$D$121:$D$127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19336</c:v>
                </c:pt>
              </c:numCache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  <c:pt idx="27">
                  <c:v>347</c:v>
                </c:pt>
                <c:pt idx="28">
                  <c:v>347</c:v>
                </c:pt>
              </c:numCache>
            </c:numRef>
          </c:val>
          <c:smooth val="0"/>
        </c:ser>
        <c:marker val="1"/>
        <c:axId val="16836928"/>
        <c:axId val="17314625"/>
      </c:lineChart>
      <c:date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0"/>
        <c:noMultiLvlLbl val="0"/>
      </c:dateAx>
      <c:valAx>
        <c:axId val="1731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13035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12696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5438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5243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4314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4336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06">
      <selection activeCell="A34" sqref="A34:IV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71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37214</v>
      </c>
      <c r="F24" s="84">
        <v>3988</v>
      </c>
      <c r="G24" s="84">
        <v>14988</v>
      </c>
      <c r="H24" s="85">
        <f>D24-F24</f>
        <v>5317</v>
      </c>
      <c r="I24" s="86">
        <f>E24-G24</f>
        <v>22226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39422</v>
      </c>
      <c r="F25" s="89">
        <v>6452</v>
      </c>
      <c r="G25" s="89">
        <v>25491</v>
      </c>
      <c r="H25" s="90">
        <f>D25-F25</f>
        <v>3272</v>
      </c>
      <c r="I25" s="90">
        <f>E25-G25</f>
        <v>13931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101592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61113</v>
      </c>
    </row>
    <row r="29" spans="1:9" ht="15" customHeight="1">
      <c r="A29" s="95" t="s">
        <v>26</v>
      </c>
      <c r="B29" s="83"/>
      <c r="C29" s="83"/>
      <c r="D29" s="96">
        <v>3623</v>
      </c>
      <c r="E29" s="136">
        <v>14835</v>
      </c>
      <c r="F29" s="97" t="s">
        <v>33</v>
      </c>
      <c r="G29" s="97" t="s">
        <v>33</v>
      </c>
      <c r="H29" s="86">
        <f t="shared" si="0"/>
        <v>3623</v>
      </c>
      <c r="I29" s="86">
        <f t="shared" si="0"/>
        <v>14835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3623</v>
      </c>
      <c r="E31" s="105">
        <f>SUM(E29:E30)</f>
        <v>14835</v>
      </c>
      <c r="F31" s="103" t="s">
        <v>33</v>
      </c>
      <c r="G31" s="100" t="s">
        <v>33</v>
      </c>
      <c r="H31" s="76">
        <f>SUM(H29:H30)</f>
        <v>3623</v>
      </c>
      <c r="I31" s="76">
        <f>SUM(I29:I30)</f>
        <v>14835</v>
      </c>
    </row>
    <row r="32" spans="1:9" ht="15" customHeight="1" thickBot="1">
      <c r="A32" s="67" t="s">
        <v>49</v>
      </c>
      <c r="B32" s="68"/>
      <c r="C32" s="68"/>
      <c r="D32" s="69">
        <f>D28+D31</f>
        <v>28162</v>
      </c>
      <c r="E32" s="70">
        <f>E28+E31</f>
        <v>116427</v>
      </c>
      <c r="F32" s="71">
        <f>F28</f>
        <v>10440</v>
      </c>
      <c r="G32" s="71">
        <f>G28</f>
        <v>40479</v>
      </c>
      <c r="H32" s="66">
        <f>H28+H31</f>
        <v>17722</v>
      </c>
      <c r="I32" s="65">
        <f>I28+I31</f>
        <v>75948</v>
      </c>
    </row>
    <row r="33" ht="12.75">
      <c r="A33" s="1" t="s">
        <v>30</v>
      </c>
    </row>
    <row r="35" ht="12.75">
      <c r="A35" s="1" t="s">
        <v>73</v>
      </c>
    </row>
    <row r="36" ht="13.5" thickBot="1">
      <c r="A36" s="1" t="s">
        <v>72</v>
      </c>
    </row>
    <row r="37" spans="1:9" ht="13.5" thickBot="1">
      <c r="A37" s="125" t="s">
        <v>67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66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3" ht="12.75">
      <c r="A95" s="111">
        <v>40754</v>
      </c>
      <c r="B95" s="113"/>
      <c r="C95" s="132"/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20762</v>
      </c>
    </row>
    <row r="99" spans="1:9" ht="12.75">
      <c r="A99" s="9" t="s">
        <v>68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69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4389</v>
      </c>
      <c r="D127" s="91">
        <v>19336</v>
      </c>
    </row>
    <row r="128" spans="1:5" ht="12.75" customHeight="1">
      <c r="A128" s="180" t="s">
        <v>2</v>
      </c>
      <c r="B128" s="170"/>
      <c r="C128" s="160">
        <f>SUM(C121:C127)</f>
        <v>18704</v>
      </c>
      <c r="D128" s="160">
        <f>SUM(D121:D127)</f>
        <v>75052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70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65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63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64</v>
      </c>
      <c r="B133" s="172"/>
      <c r="C133" s="172"/>
      <c r="D133" s="172"/>
      <c r="E133" s="172"/>
      <c r="F133" s="173"/>
      <c r="G133" s="162">
        <v>14610</v>
      </c>
    </row>
    <row r="134" spans="1:9" ht="12.75">
      <c r="A134" s="167" t="s">
        <v>62</v>
      </c>
      <c r="B134" s="168"/>
      <c r="C134" s="168"/>
      <c r="D134" s="168"/>
      <c r="E134" s="168"/>
      <c r="F134" s="169"/>
      <c r="G134" s="163">
        <f>SUM(G132:G133)</f>
        <v>31282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37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71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13035</v>
      </c>
      <c r="C7" s="49">
        <f>B7/F12</f>
        <v>0.1283073470351996</v>
      </c>
      <c r="D7" s="106">
        <f>D32+D56+D80</f>
        <v>12696</v>
      </c>
      <c r="E7" s="50">
        <f>D7/F12</f>
        <v>0.12497047011575714</v>
      </c>
      <c r="F7" s="51">
        <f>B7+D7</f>
        <v>25731</v>
      </c>
      <c r="G7" s="52">
        <f>F7/F12</f>
        <v>0.25327781715095676</v>
      </c>
    </row>
    <row r="8" spans="1:7" ht="12.75">
      <c r="A8" s="42" t="s">
        <v>10</v>
      </c>
      <c r="B8" s="107">
        <f>B33+B57+B81</f>
        <v>18722</v>
      </c>
      <c r="C8" s="53">
        <f>B8/F12</f>
        <v>0.18428616426490274</v>
      </c>
      <c r="D8" s="107">
        <f>D33+D57+D81</f>
        <v>17620</v>
      </c>
      <c r="E8" s="54">
        <f>D8/F12</f>
        <v>0.17343885345302779</v>
      </c>
      <c r="F8" s="55">
        <f>B8+D8</f>
        <v>36342</v>
      </c>
      <c r="G8" s="56">
        <f>F8/F12</f>
        <v>0.3577250177179305</v>
      </c>
    </row>
    <row r="9" spans="1:7" ht="12.75">
      <c r="A9" s="43" t="s">
        <v>11</v>
      </c>
      <c r="B9" s="107">
        <f>B34+B58+B82</f>
        <v>8266</v>
      </c>
      <c r="C9" s="53">
        <f>B9/F12</f>
        <v>0.08136467438380975</v>
      </c>
      <c r="D9" s="107">
        <f>D34+D58+D82</f>
        <v>11355</v>
      </c>
      <c r="E9" s="54">
        <f>D9/F12</f>
        <v>0.11177061185920151</v>
      </c>
      <c r="F9" s="55">
        <f>B9+D9</f>
        <v>19621</v>
      </c>
      <c r="G9" s="56">
        <f>F9/F12</f>
        <v>0.19313528624301127</v>
      </c>
    </row>
    <row r="10" spans="1:7" ht="12.75">
      <c r="A10" s="44" t="s">
        <v>12</v>
      </c>
      <c r="B10" s="107">
        <f>B35+B59+B83</f>
        <v>6434</v>
      </c>
      <c r="C10" s="53">
        <f>B10/F12</f>
        <v>0.06333175840617371</v>
      </c>
      <c r="D10" s="107">
        <f>D35+D59+D83</f>
        <v>12149</v>
      </c>
      <c r="E10" s="54">
        <f>D10/F12</f>
        <v>0.11958618788881015</v>
      </c>
      <c r="F10" s="55">
        <f>B10+D10</f>
        <v>18583</v>
      </c>
      <c r="G10" s="56">
        <f>F10/F12</f>
        <v>0.18291794629498387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0.0063784549964564135</v>
      </c>
      <c r="D11" s="108">
        <f>D36+D60+D84</f>
        <v>667</v>
      </c>
      <c r="E11" s="58">
        <f>D11/F12</f>
        <v>0.006565477596661155</v>
      </c>
      <c r="F11" s="59">
        <f>B11+D11</f>
        <v>1315</v>
      </c>
      <c r="G11" s="60">
        <f>F11/F12</f>
        <v>0.012943932593117569</v>
      </c>
    </row>
    <row r="12" spans="1:7" ht="26.25" thickBot="1">
      <c r="A12" s="47" t="s">
        <v>42</v>
      </c>
      <c r="B12" s="61">
        <f>SUM(B7:B11)</f>
        <v>47105</v>
      </c>
      <c r="C12" s="62">
        <f>B12/F12</f>
        <v>0.4636683990865422</v>
      </c>
      <c r="D12" s="61">
        <f>SUM(D7:D11)</f>
        <v>54487</v>
      </c>
      <c r="E12" s="62">
        <f>D12/F12</f>
        <v>0.5363316009134578</v>
      </c>
      <c r="F12" s="61">
        <f>SUM(F7:F11)</f>
        <v>101592</v>
      </c>
      <c r="G12" s="63">
        <f>SUM(G7:G11)</f>
        <v>1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5438</v>
      </c>
      <c r="C32" s="49">
        <f>B32/F37</f>
        <v>0.1379432804018061</v>
      </c>
      <c r="D32" s="187">
        <v>5243</v>
      </c>
      <c r="E32" s="50">
        <f>D32/F37</f>
        <v>0.1329968038151286</v>
      </c>
      <c r="F32" s="51">
        <f>B32+D32</f>
        <v>10681</v>
      </c>
      <c r="G32" s="52">
        <f>F32/F37</f>
        <v>0.2709400842169347</v>
      </c>
    </row>
    <row r="33" spans="1:7" ht="12.75">
      <c r="A33" s="42" t="s">
        <v>10</v>
      </c>
      <c r="B33" s="188">
        <v>7657</v>
      </c>
      <c r="C33" s="53">
        <f>B33/F37</f>
        <v>0.1942316473035361</v>
      </c>
      <c r="D33" s="188">
        <v>7277</v>
      </c>
      <c r="E33" s="54">
        <f>D33/F37</f>
        <v>0.18459235959616457</v>
      </c>
      <c r="F33" s="55">
        <f>B33+D33</f>
        <v>14934</v>
      </c>
      <c r="G33" s="56">
        <f>F33/F37</f>
        <v>0.3788240068997007</v>
      </c>
    </row>
    <row r="34" spans="1:7" ht="12.75">
      <c r="A34" s="43" t="s">
        <v>11</v>
      </c>
      <c r="B34" s="188">
        <v>3366</v>
      </c>
      <c r="C34" s="53">
        <f>B34/F37</f>
        <v>0.08538379585003297</v>
      </c>
      <c r="D34" s="188">
        <v>5565</v>
      </c>
      <c r="E34" s="54">
        <f>D34/F37</f>
        <v>0.14116483181979605</v>
      </c>
      <c r="F34" s="55">
        <f>B34+D34</f>
        <v>8931</v>
      </c>
      <c r="G34" s="56">
        <f>F34/F37</f>
        <v>0.22654862766982903</v>
      </c>
    </row>
    <row r="35" spans="1:7" ht="12.75">
      <c r="A35" s="44" t="s">
        <v>12</v>
      </c>
      <c r="B35" s="188">
        <v>1387</v>
      </c>
      <c r="C35" s="53">
        <f>B35/F37</f>
        <v>0.035183400131906045</v>
      </c>
      <c r="D35" s="188">
        <v>3172</v>
      </c>
      <c r="E35" s="54">
        <f>D35/F37</f>
        <v>0.08046268580995383</v>
      </c>
      <c r="F35" s="55">
        <f>B35+D35</f>
        <v>4559</v>
      </c>
      <c r="G35" s="56">
        <f>F35/F37</f>
        <v>0.11564608594185988</v>
      </c>
    </row>
    <row r="36" spans="1:7" ht="13.5" thickBot="1">
      <c r="A36" s="45" t="s">
        <v>13</v>
      </c>
      <c r="B36" s="189">
        <v>128</v>
      </c>
      <c r="C36" s="57">
        <f>B36/F37</f>
        <v>0.003246917964588301</v>
      </c>
      <c r="D36" s="189">
        <v>189</v>
      </c>
      <c r="E36" s="58">
        <f>D36/F37</f>
        <v>0.004794277307087413</v>
      </c>
      <c r="F36" s="59">
        <f>B36+D36</f>
        <v>317</v>
      </c>
      <c r="G36" s="60">
        <f>F36/F37</f>
        <v>0.008041195271675714</v>
      </c>
    </row>
    <row r="37" spans="1:9" ht="26.25" thickBot="1">
      <c r="A37" s="47" t="s">
        <v>40</v>
      </c>
      <c r="B37" s="61">
        <f>SUM(B32:B36)</f>
        <v>17976</v>
      </c>
      <c r="C37" s="62">
        <f>B37/$F$37</f>
        <v>0.45598904165186954</v>
      </c>
      <c r="D37" s="61">
        <f>SUM(D32:D36)</f>
        <v>21446</v>
      </c>
      <c r="E37" s="62">
        <f>D37/$F$37</f>
        <v>0.5440109583481305</v>
      </c>
      <c r="F37" s="61">
        <f>SUM(F32:F36)</f>
        <v>39422</v>
      </c>
      <c r="G37" s="63">
        <f>SUM(G32:G36)</f>
        <v>0.9999999999999999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4314</v>
      </c>
      <c r="C56" s="49">
        <f>B56/F61</f>
        <v>0.11592411458053421</v>
      </c>
      <c r="D56" s="192">
        <v>4336</v>
      </c>
      <c r="E56" s="50">
        <f>D56/F61</f>
        <v>0.11651528994464448</v>
      </c>
      <c r="F56" s="51">
        <f>B56+D56</f>
        <v>8650</v>
      </c>
      <c r="G56" s="52">
        <f>F56/F61</f>
        <v>0.2324394045251787</v>
      </c>
    </row>
    <row r="57" spans="1:7" ht="12.75">
      <c r="A57" s="42" t="s">
        <v>10</v>
      </c>
      <c r="B57" s="193">
        <v>6099</v>
      </c>
      <c r="C57" s="53">
        <f>B57/F61</f>
        <v>0.16388993389584566</v>
      </c>
      <c r="D57" s="193">
        <v>5853</v>
      </c>
      <c r="E57" s="54">
        <f>D57/F61</f>
        <v>0.15727951846079433</v>
      </c>
      <c r="F57" s="55">
        <f>B57+D57</f>
        <v>11952</v>
      </c>
      <c r="G57" s="56">
        <f>F57/F61</f>
        <v>0.32116945235663996</v>
      </c>
    </row>
    <row r="58" spans="1:7" ht="12.75">
      <c r="A58" s="43" t="s">
        <v>11</v>
      </c>
      <c r="B58" s="193">
        <v>2447</v>
      </c>
      <c r="C58" s="53">
        <f>B58/F61</f>
        <v>0.06575482345353899</v>
      </c>
      <c r="D58" s="193">
        <v>2112</v>
      </c>
      <c r="E58" s="54">
        <f>D58/F61</f>
        <v>0.05675283495458698</v>
      </c>
      <c r="F58" s="55">
        <f>B58+D58</f>
        <v>4559</v>
      </c>
      <c r="G58" s="56">
        <f>F58/F61</f>
        <v>0.12250765840812597</v>
      </c>
    </row>
    <row r="59" spans="1:9" ht="12.75">
      <c r="A59" s="44" t="s">
        <v>12</v>
      </c>
      <c r="B59" s="193">
        <v>3987</v>
      </c>
      <c r="C59" s="53">
        <f>B59/F61</f>
        <v>0.10713709894125867</v>
      </c>
      <c r="D59" s="193">
        <v>7302</v>
      </c>
      <c r="E59" s="54">
        <f>D59/F61</f>
        <v>0.1962164776696942</v>
      </c>
      <c r="F59" s="55">
        <f>B59+D59</f>
        <v>11289</v>
      </c>
      <c r="G59" s="56">
        <f>F59/F61</f>
        <v>0.30335357661095286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0.010453055301768151</v>
      </c>
      <c r="D60" s="194">
        <v>375</v>
      </c>
      <c r="E60" s="58">
        <f>D60/F61</f>
        <v>0.010076852797334336</v>
      </c>
      <c r="F60" s="59">
        <f>B60+D60</f>
        <v>764</v>
      </c>
      <c r="G60" s="60">
        <f>F60/F61</f>
        <v>0.02052990809910249</v>
      </c>
      <c r="I60" s="16"/>
    </row>
    <row r="61" spans="1:9" ht="26.25" thickBot="1">
      <c r="A61" s="47" t="s">
        <v>39</v>
      </c>
      <c r="B61" s="61">
        <f>SUM(B56:B60)</f>
        <v>17236</v>
      </c>
      <c r="C61" s="62">
        <f>B61/F61</f>
        <v>0.4631590261729457</v>
      </c>
      <c r="D61" s="61">
        <f>SUM(D56:D60)</f>
        <v>19978</v>
      </c>
      <c r="E61" s="62">
        <f>D61/F61</f>
        <v>0.5368409738270543</v>
      </c>
      <c r="F61" s="61">
        <f>SUM(F56:F60)</f>
        <v>37214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2011-07-30T20:00:20Z</dcterms:modified>
  <cp:category/>
  <cp:version/>
  <cp:contentType/>
  <cp:contentStatus/>
</cp:coreProperties>
</file>