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NHCR\06.Shelter\06.LCRP 2022\"/>
    </mc:Choice>
  </mc:AlternateContent>
  <xr:revisionPtr revIDLastSave="0" documentId="13_ncr:1_{6A3D3901-1009-4B5B-A69E-51E30620F1CB}" xr6:coauthVersionLast="47" xr6:coauthVersionMax="47" xr10:uidLastSave="{00000000-0000-0000-0000-000000000000}"/>
  <bookViews>
    <workbookView xWindow="-110" yWindow="-110" windowWidth="19420" windowHeight="10420" activeTab="1" xr2:uid="{D2203907-1750-496B-B070-E5F496237346}"/>
  </bookViews>
  <sheets>
    <sheet name="Summary" sheetId="2" r:id="rId1"/>
    <sheet name="SH LOGFRAME" sheetId="1" r:id="rId2"/>
  </sheets>
  <definedNames>
    <definedName name="_xlnm.Print_Area" localSheetId="1">'SH LOGFRAME'!$A$1:$M$120</definedName>
    <definedName name="Z_445B5084_4AA9_4766_BDF3_F081BD99834E_.wvu.PrintArea" localSheetId="1" hidden="1">'SH LOGFRAME'!$A$1:$I$42</definedName>
    <definedName name="Z_A3FC2C64_8F18_4E91_812D_1C0A223CFD0E_.wvu.PrintArea" localSheetId="1" hidden="1">'SH LOGFRAME'!$A$1:$I$42</definedName>
    <definedName name="Z_AA74D617_46A2_4FDC_94DA_407647126A6B_.wvu.PrintArea" localSheetId="1" hidden="1">'SH LOGFRAME'!$A$1:$I$42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7" i="1" l="1"/>
  <c r="J50" i="1"/>
  <c r="J67" i="1" l="1"/>
  <c r="J72" i="1" s="1"/>
  <c r="J66" i="1"/>
  <c r="J71" i="1" s="1"/>
  <c r="J65" i="1"/>
  <c r="J70" i="1" s="1"/>
  <c r="J64" i="1"/>
  <c r="J69" i="1" s="1"/>
  <c r="M63" i="1"/>
  <c r="J28" i="1"/>
  <c r="J12" i="1"/>
  <c r="J17" i="1"/>
  <c r="J22" i="1"/>
  <c r="N67" i="1" l="1"/>
  <c r="J77" i="1" s="1"/>
  <c r="N66" i="1"/>
  <c r="J76" i="1" s="1"/>
  <c r="N65" i="1"/>
  <c r="J75" i="1" s="1"/>
  <c r="N64" i="1"/>
  <c r="J74" i="1" s="1"/>
  <c r="M46" i="1"/>
  <c r="J63" i="1"/>
  <c r="J68" i="1" s="1"/>
  <c r="C14" i="2" l="1"/>
  <c r="D31" i="2"/>
  <c r="D30" i="2" s="1"/>
  <c r="D29" i="2"/>
  <c r="D28" i="2"/>
  <c r="D26" i="2"/>
  <c r="D25" i="2" s="1"/>
  <c r="E35" i="2" l="1"/>
  <c r="D27" i="2"/>
  <c r="F35" i="2" s="1"/>
  <c r="D34" i="2" l="1"/>
  <c r="H9" i="2" s="1"/>
  <c r="G74" i="2"/>
  <c r="H78" i="2" s="1"/>
  <c r="H79" i="2" s="1"/>
  <c r="I72" i="2"/>
  <c r="H72" i="2"/>
  <c r="F72" i="2"/>
  <c r="E72" i="2"/>
  <c r="G70" i="2"/>
  <c r="D70" i="2"/>
  <c r="I69" i="2"/>
  <c r="H69" i="2"/>
  <c r="F69" i="2"/>
  <c r="E69" i="2"/>
  <c r="I67" i="2"/>
  <c r="H67" i="2"/>
  <c r="D66" i="2"/>
  <c r="E67" i="2" s="1"/>
  <c r="G65" i="2"/>
  <c r="I64" i="2"/>
  <c r="H64" i="2"/>
  <c r="G62" i="2"/>
  <c r="D62" i="2"/>
  <c r="D63" i="2" s="1"/>
  <c r="F64" i="2" s="1"/>
  <c r="F52" i="2"/>
  <c r="E52" i="2"/>
  <c r="F49" i="2"/>
  <c r="E49" i="2"/>
  <c r="D46" i="2"/>
  <c r="D54" i="2" s="1"/>
  <c r="H58" i="2" s="1"/>
  <c r="H59" i="2" s="1"/>
  <c r="D44" i="2"/>
  <c r="E45" i="2" s="1"/>
  <c r="E55" i="2" s="1"/>
  <c r="D9" i="2"/>
  <c r="F45" i="2" l="1"/>
  <c r="H75" i="2"/>
  <c r="H76" i="2" s="1"/>
  <c r="E9" i="2"/>
  <c r="F55" i="2"/>
  <c r="F67" i="2"/>
  <c r="F75" i="2" s="1"/>
  <c r="E36" i="2"/>
  <c r="F36" i="2" s="1"/>
  <c r="I75" i="2"/>
  <c r="E56" i="2"/>
  <c r="E10" i="2"/>
  <c r="I76" i="2"/>
  <c r="E11" i="2" s="1"/>
  <c r="E64" i="2"/>
  <c r="E75" i="2" s="1"/>
  <c r="E76" i="2" s="1"/>
  <c r="F76" i="2" s="1"/>
  <c r="F56" i="2" l="1"/>
  <c r="D10" i="2"/>
  <c r="D11" i="2" s="1"/>
  <c r="K113" i="1"/>
  <c r="K108" i="1"/>
  <c r="J51" i="1"/>
  <c r="N123" i="1"/>
  <c r="N125" i="1" l="1"/>
  <c r="N124" i="1"/>
  <c r="I1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tc={07BA3025-3701-48D2-BCAD-537553EF34B7}</author>
  </authors>
  <commentList>
    <comment ref="C15" authorId="0" shapeId="0" xr:uid="{07BA3025-3701-48D2-BCAD-537553EF34B7}">
      <text>
        <t>[Threaded comment]
Your version of Excel allows you to read this threaded comment; however, any edits to it will get removed if the file is opened in a newer version of Excel. Learn more: https://go.microsoft.com/fwlink/?linkid=870924
Comment:
    Need updated figure from Jad which should be ready by tomorrow</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Abdulrahman Abdelghani</author>
    <author>tc={EB3399F3-D5B3-47BB-AE8B-CB4104386B32}</author>
    <author>tc={366BB313-2CA8-4F9E-AF7A-BF1389E5B721}</author>
    <author>Suzanne Maguire</author>
    <author>Jean-Charles Rouge</author>
  </authors>
  <commentList>
    <comment ref="I5" authorId="0" shapeId="0" xr:uid="{12A32E98-5D85-4133-9D1F-ECF1F32CDC74}">
      <text>
        <r>
          <rPr>
            <b/>
            <sz val="9"/>
            <color indexed="81"/>
            <rFont val="Tahoma"/>
            <family val="2"/>
          </rPr>
          <t>Abdulrahman Abdelghani:</t>
        </r>
        <r>
          <rPr>
            <sz val="9"/>
            <color indexed="81"/>
            <rFont val="Tahoma"/>
            <family val="2"/>
          </rPr>
          <t xml:space="preserve">
This is The baseline from the 2017 Shelter logframe</t>
        </r>
      </text>
    </comment>
    <comment ref="J5" authorId="1" shapeId="0" xr:uid="{EB3399F3-D5B3-47BB-AE8B-CB4104386B32}">
      <text>
        <t>[Threaded comment]
Your version of Excel allows you to read this threaded comment; however, any edits to it will get removed if the file is opened in a newer version of Excel. Learn more: https://go.microsoft.com/fwlink/?linkid=870924
Comment:
    = (252000+74520+FHH(66833)+danger(47,940)/total IS+NR+FHH+Danger=441293/609773</t>
      </text>
    </comment>
    <comment ref="I17" authorId="0" shapeId="0" xr:uid="{50E7C2EC-5C5C-4FED-AC83-E0B8E0A130D0}">
      <text>
        <r>
          <rPr>
            <b/>
            <sz val="9"/>
            <color indexed="81"/>
            <rFont val="Tahoma"/>
            <family val="2"/>
          </rPr>
          <t>Abdulrahman Abdelghani:</t>
        </r>
        <r>
          <rPr>
            <sz val="9"/>
            <color indexed="81"/>
            <rFont val="Tahoma"/>
            <family val="2"/>
          </rPr>
          <t xml:space="preserve">
Newly added activity with the baseline being the full target.</t>
        </r>
      </text>
    </comment>
    <comment ref="I27" authorId="0" shapeId="0" xr:uid="{B20C4084-82A8-4F9C-A5DC-2D37637A5126}">
      <text>
        <r>
          <rPr>
            <b/>
            <sz val="9"/>
            <color indexed="81"/>
            <rFont val="Tahoma"/>
            <family val="2"/>
          </rPr>
          <t>Abdulrahman Abdelghani:</t>
        </r>
        <r>
          <rPr>
            <sz val="9"/>
            <color indexed="81"/>
            <rFont val="Tahoma"/>
            <family val="2"/>
          </rPr>
          <t xml:space="preserve">
Newly added activity with the baseline being the full target.</t>
        </r>
      </text>
    </comment>
    <comment ref="I46" authorId="0" shapeId="0" xr:uid="{CDA294B3-2E48-4080-AEBB-936DF5718C83}">
      <text>
        <r>
          <rPr>
            <b/>
            <sz val="9"/>
            <color indexed="81"/>
            <rFont val="Tahoma"/>
            <family val="2"/>
          </rPr>
          <t>Abdulrahman Abdelghani:</t>
        </r>
        <r>
          <rPr>
            <sz val="9"/>
            <color indexed="81"/>
            <rFont val="Tahoma"/>
            <family val="2"/>
          </rPr>
          <t xml:space="preserve">
Based on the baseline from the 2017 shelter logframe.</t>
        </r>
      </text>
    </comment>
    <comment ref="J46" authorId="2" shapeId="0" xr:uid="{366BB313-2CA8-4F9E-AF7A-BF1389E5B721}">
      <text>
        <t>[Threaded comment]
Your version of Excel allows you to read this threaded comment; however, any edits to it will get removed if the file is opened in a newer version of Excel. Learn more: https://go.microsoft.com/fwlink/?linkid=870924
Comment:
    =(lebanese targeted for shelter upgrade+syrian targeted for shelter upgrades other than FHH and PwSN+PRS and PRL targeted)/(total lebanese living in substandard shelters in the 251+total targeted Syrians living below standards and excluding FHH and PwSN+total PRS and PRL)</t>
      </text>
    </comment>
    <comment ref="J58" authorId="3" shapeId="0" xr:uid="{79D57DB5-0EBA-440E-A120-F18B83ABB923}">
      <text>
        <r>
          <rPr>
            <b/>
            <sz val="9"/>
            <color indexed="81"/>
            <rFont val="Tahoma"/>
            <family val="2"/>
          </rPr>
          <t>2022:</t>
        </r>
        <r>
          <rPr>
            <sz val="9"/>
            <color indexed="81"/>
            <rFont val="Tahoma"/>
            <family val="2"/>
          </rPr>
          <t xml:space="preserve">
This is based on 48,665 units (taken as equiv to # of HHs) that require interventions and an average of 750 interventions per area.</t>
        </r>
      </text>
    </comment>
    <comment ref="I85" authorId="4" shapeId="0" xr:uid="{6565F410-DCF8-426A-8E48-830A6E9F845C}">
      <text>
        <r>
          <rPr>
            <b/>
            <sz val="9"/>
            <color indexed="81"/>
            <rFont val="Tahoma"/>
            <family val="2"/>
          </rPr>
          <t>Jean-Charles Rouge:</t>
        </r>
        <r>
          <rPr>
            <sz val="9"/>
            <color indexed="81"/>
            <rFont val="Tahoma"/>
            <family val="2"/>
          </rPr>
          <t xml:space="preserve">
Baseline: 506 areas in Lebanon with vulnerable populations are listed (by Field Regions: B/ML: 170, South: 121, Bekaa: 134, North: 81), out of which the areas targeted to be profiled/assessed will be selected.</t>
        </r>
      </text>
    </comment>
  </commentList>
</comments>
</file>

<file path=xl/sharedStrings.xml><?xml version="1.0" encoding="utf-8"?>
<sst xmlns="http://schemas.openxmlformats.org/spreadsheetml/2006/main" count="395" uniqueCount="171">
  <si>
    <t>Result</t>
  </si>
  <si>
    <t>ID</t>
  </si>
  <si>
    <t>Indicators</t>
  </si>
  <si>
    <t>Unit</t>
  </si>
  <si>
    <t>Description/ definition</t>
  </si>
  <si>
    <t>MoV / Responsible</t>
  </si>
  <si>
    <t>Frequency</t>
  </si>
  <si>
    <t>Beneficiary</t>
  </si>
  <si>
    <t>Baseline</t>
  </si>
  <si>
    <t>Target</t>
  </si>
  <si>
    <t>Results</t>
  </si>
  <si>
    <r>
      <rPr>
        <b/>
        <sz val="12"/>
        <color theme="0"/>
        <rFont val="Calibri"/>
        <family val="2"/>
      </rPr>
      <t>Outcome 1</t>
    </r>
    <r>
      <rPr>
        <sz val="12"/>
        <color theme="0"/>
        <rFont val="Calibri"/>
        <family val="2"/>
      </rPr>
      <t xml:space="preserve">: </t>
    </r>
    <r>
      <rPr>
        <b/>
        <sz val="10"/>
        <color theme="0"/>
        <rFont val="Calibri"/>
        <family val="2"/>
      </rPr>
      <t xml:space="preserve">
Reduce immediate protection-related shelter needs of most vulnerable households.</t>
    </r>
  </si>
  <si>
    <t>A</t>
  </si>
  <si>
    <t>% HHs</t>
  </si>
  <si>
    <t>Activity Info-Responsibility of the Shelter Sector</t>
  </si>
  <si>
    <t>Quarterly</t>
  </si>
  <si>
    <t>SYR</t>
  </si>
  <si>
    <t>PRS</t>
  </si>
  <si>
    <t>PRL</t>
  </si>
  <si>
    <t>LEB</t>
  </si>
  <si>
    <t>Budget</t>
  </si>
  <si>
    <t># of individuals</t>
  </si>
  <si>
    <t>Monthly</t>
  </si>
  <si>
    <t>TOTAL</t>
  </si>
  <si>
    <t>Output Budget (USD)</t>
  </si>
  <si>
    <t>% Humanitarian</t>
  </si>
  <si>
    <t>% Stabilization</t>
  </si>
  <si>
    <t>B</t>
  </si>
  <si>
    <t>-</t>
  </si>
  <si>
    <t>C</t>
  </si>
  <si>
    <t xml:space="preserve">(1) includes assistance to displaced Syrians evicted from their shelters (60,000) </t>
  </si>
  <si>
    <t>% of HHs</t>
  </si>
  <si>
    <t>INSTIT</t>
  </si>
  <si>
    <t>Quaterly</t>
  </si>
  <si>
    <t>% of all institutions and organisations</t>
  </si>
  <si>
    <t># of institutions and organizations</t>
  </si>
  <si>
    <t># of individuals trained</t>
  </si>
  <si>
    <t xml:space="preserve"># of displaced people assisted in keeping their temporary shelters  (informal settlements and non-residential buildings) weatherproofed, repaired or otherwise maintained. 
</t>
  </si>
  <si>
    <t>Activity Info-Responsibility of the Shelter sector</t>
  </si>
  <si>
    <t># of individuals with improved awareness on proper disposal of non-reusable shelter materials.</t>
  </si>
  <si>
    <t>% of 251 most vulnerable localities in Lebanon</t>
  </si>
  <si>
    <t>% of residential households in disadvantaged areas benefitting from shelter upgrades to minimum standards.</t>
  </si>
  <si>
    <t># of residential shelter units upgraded to minimum standards as part of a multi-sectoral intervention.</t>
  </si>
  <si>
    <t># of shelter units upgraded to minimum/humanitarian standards</t>
  </si>
  <si>
    <t>Shelter sector partners will refer to list of disadvantaged areas, identified through multisectoral vulnerability assessment tools, to be targeted with shelter upgrades to  minimum/humanitarian standards.</t>
  </si>
  <si>
    <t># of individuals benefitting from the upgrading of common building areas of residential and non-residential shelters.</t>
  </si>
  <si>
    <t># of multi-sectorally assessed / profiled areas with high percentages of vulnerable populations.</t>
  </si>
  <si>
    <t>Areas in Lebanon identified as having a high percentage of vulnerable populations are assessed / profiled in a multi-sectoral manner</t>
  </si>
  <si>
    <t>Lebanese institutions and organisations include national state entities as well as local and national NGOs.
= ([number of Lebanese institutions and organizations participating in the Shelter sector] / [total number of institutions and organizations participating in the Shelter sector])*100</t>
  </si>
  <si>
    <t xml:space="preserve"> %  of institutions and organisations participating in the Shelter sector response that are Lebanese.</t>
  </si>
  <si>
    <t xml:space="preserve"># of Lebanese institutions and organisations with improved ability to contribute to housing policy discussions  through exposure to new housing-related evidence. </t>
  </si>
  <si>
    <t xml:space="preserve"># of members of national institutions and organizations with improved capacity to contribute to the shelter response.
</t>
  </si>
  <si>
    <t>Professionals of Lebanese institutions and organizations, including NGOs, receive shelter training including through participating in shelter activities led by experienced shelter partners.</t>
  </si>
  <si>
    <t># of completed field reports and studies   that contribute to a better understanding of the housing context</t>
  </si>
  <si>
    <t xml:space="preserve"># of reports and studies produced and  endorsed by the sector </t>
  </si>
  <si>
    <t>Reports and studies that contribute to a better understanding of the Shelter and housing situation in Lebanon on topics such as mapping organisations with a housing-related mandate; data and information needs, HLP issues.  These reports will be made accessible and actively disseminated  to contribute to an enabling environment for evidence-based national housing policy discussions.</t>
  </si>
  <si>
    <t>Shelter assistance that addresses climate and fire risks, eviction risk and partitioning and security of access needs. 
= ([total HHs reached] / ([total targeted HHs in IS] + [total targeted HHs in non residential] + [ALL female-headed HHs in residential buildings] + [ALL PwSN-affected HHs in residential buildings]))*100</t>
  </si>
  <si>
    <t>Shelter sector partners will upgrade the common building areas in substandard residential and non-residential buildings (in accordance with the Shelter sector guidelines and with SPHERE).</t>
  </si>
  <si>
    <t>Shelter sector partners will upgrade units in substandard residential buildings to minimum/humanitarian standards (in accordance with Shelter sector guidelines and to SPHERE, UNHCR and other shelter standards).</t>
  </si>
  <si>
    <t># of  areas with shelter units upgraded to minimum/humanitarian standards</t>
  </si>
  <si>
    <t xml:space="preserve">Output 1.1 </t>
  </si>
  <si>
    <t xml:space="preserve">Output 2.1 </t>
  </si>
  <si>
    <t>Output 2.2</t>
  </si>
  <si>
    <t>Output 3.1</t>
  </si>
  <si>
    <t>List Activities under Output 3.1</t>
  </si>
  <si>
    <t>List Activities under Output 2.2</t>
  </si>
  <si>
    <t>List Activities under Output 2.1</t>
  </si>
  <si>
    <t>List Activities under Output 1.1</t>
  </si>
  <si>
    <t># of areas assessed / profiled</t>
  </si>
  <si>
    <t>All Outputs</t>
  </si>
  <si>
    <t>Activity 1.1.2: Minor repair of substandard residential and non-residential buildings.</t>
  </si>
  <si>
    <t>Activity 1.1.3: Upgrading of substandard residential shelters to meet minimum/humanitarian standards [for referral/protection cases].</t>
  </si>
  <si>
    <t xml:space="preserve">Localities in Lebanon listed amongst the 251 most vulnerable, with a high percentage of vulnerable populations, contain areas that are profiled in a multi-sectoral manner; or their shelter and other needs are assessed in such a manner that the main results are compatible between the assessments and profiles.
= ([total number of cadastres containing assessed areas] / [total number of cadastres with a high percentage of vulnerable households in Lebanon in accordance with the 251 list])*100 </t>
  </si>
  <si>
    <t>Activity 3.1.1: Capacity building of national institutions and organizations on shelter response.</t>
  </si>
  <si>
    <t>Activity 2.2.1: Assessing/profiling vulnerable geographic areas to contribute to sectorally integrated responses in areas with vulnerable populations.</t>
  </si>
  <si>
    <t>Activity 1.1.5: Weatherproofing and maintenance of makeshift shelters within informal settlements.</t>
  </si>
  <si>
    <t>Activity 1.1.6: Providing conditional Cash for Rent in residential buildings.</t>
  </si>
  <si>
    <t>Activity 1.1.7: Providing temporary shelters within structured temporary settlement, in coordination with the GoL.</t>
  </si>
  <si>
    <t xml:space="preserve">Activity 1.1.8: Providing site improvements of informal settlements. </t>
  </si>
  <si>
    <t>Activity 1.1.9: Providing fire risk mitigation in informal settlements and in substandard residential and non-residential buildings through awareness sessions, firefighting training sessions and firefighting kit distribution.</t>
  </si>
  <si>
    <t>Activity 1.1.10: Awareness-raising on proper disposal of damaged non-reuseable shelter materials in informal settlements.</t>
  </si>
  <si>
    <t xml:space="preserve">Output 1.1 Temporary shelters (informal settlements and non-residential buildings) and residential shelters (for protection/referral cases) hosting vulnerable displaced populations are maintained at livable and safe conditions
</t>
  </si>
  <si>
    <t xml:space="preserve">Output 2.2 Multi-sectoral assessments are produced for areas of vulnerable populations to facilitate sectorally integrated response
</t>
  </si>
  <si>
    <t>Shelter</t>
  </si>
  <si>
    <t>Lead Ministry</t>
  </si>
  <si>
    <t>Ministry of Social Affars (MOSA)</t>
  </si>
  <si>
    <t>Coordinating Agency</t>
  </si>
  <si>
    <t>UNHCR</t>
  </si>
  <si>
    <t>UN-Habitat</t>
  </si>
  <si>
    <t>Contact Information</t>
  </si>
  <si>
    <t>Mazen Riachi &lt;riachimazen@outlook.com&gt;</t>
  </si>
  <si>
    <t>Abdulrahman Abdelghani &lt;ABDELGAB@unhcr.org&gt;</t>
  </si>
  <si>
    <t>Suzanne Maguire
&lt;suzanne.maguire@un.org&gt;</t>
  </si>
  <si>
    <t>Total budget (USD)</t>
  </si>
  <si>
    <t>Persons with shelter needs planned to be assisted per year</t>
  </si>
  <si>
    <t>Pop in need</t>
  </si>
  <si>
    <t>Targeted 2017</t>
  </si>
  <si>
    <t>Target 2018</t>
  </si>
  <si>
    <t>Target 2019</t>
  </si>
  <si>
    <t>Target 2020</t>
  </si>
  <si>
    <t>All Population</t>
  </si>
  <si>
    <t>tbd</t>
  </si>
  <si>
    <t>All persons displaced from Syria with targeted shelter needs</t>
  </si>
  <si>
    <t>Vulnerable Lebanese</t>
  </si>
  <si>
    <t>Institutions (List them)</t>
  </si>
  <si>
    <t>Staff of national institutions and organizations</t>
  </si>
  <si>
    <t>Assessments</t>
  </si>
  <si>
    <t>N/A</t>
  </si>
  <si>
    <t>Studies</t>
  </si>
  <si>
    <t>Outcome</t>
  </si>
  <si>
    <t>Output</t>
  </si>
  <si>
    <t>OC 1</t>
  </si>
  <si>
    <t>OUTCOME 1: Reduce immediate protection-related shelter needs of most vulnerable households.</t>
  </si>
  <si>
    <t>OP 1.1</t>
  </si>
  <si>
    <t>OUTPUT 1.1: Shelters hosting vulnerable households have improved livability and safety.</t>
  </si>
  <si>
    <t>OC 2</t>
  </si>
  <si>
    <t>OUTCOME 2: Contribute to multi-sectoral upgrading of disadvantaged areas for enhanced stability.</t>
  </si>
  <si>
    <t>OP 2.1.</t>
  </si>
  <si>
    <t>OUTPUT 2.1 : Access to adequate Access to adequate shelter stock in disadvantaged areas Increased.</t>
  </si>
  <si>
    <t>OP 2.2.</t>
  </si>
  <si>
    <t>OUTPUT 2.2.: Areas of vulnerable populations promoted to be upgraded in a coordinated, cross-sectorial approach.</t>
  </si>
  <si>
    <t>OC 3</t>
  </si>
  <si>
    <t>OUTCOME 3: Enhance the contribution of national institutions and organizations to the housing situation in Lebanon.</t>
  </si>
  <si>
    <t>OP 3.1.</t>
  </si>
  <si>
    <t>OUTPUT 3.1:  National institutions and organizations' capacity to support the shelter response, strengthened.</t>
  </si>
  <si>
    <t>TOTAL SHELTER SECTOR BUDGET PER YEAR</t>
  </si>
  <si>
    <t>Increase of Shelter sector budget from 2018 to 2019 (base 2018)</t>
  </si>
  <si>
    <t xml:space="preserve">Budget </t>
  </si>
  <si>
    <t>OUTCOME 1: Strengthen the ability of vulnerable displaced populations in temporary shelters to live in adequate conditions</t>
  </si>
  <si>
    <t>OUTPUT 1.1: Temporary shelters hosting vulnerable displaced population are maintained at livable and safe conditions</t>
  </si>
  <si>
    <t xml:space="preserve"> </t>
  </si>
  <si>
    <t>OUTCOME 2: Enhance vulnerable populations' access to live in improved areas with increased access to affordable shelters at minimum standard.</t>
  </si>
  <si>
    <t>OUTPUT 2.1 : Access to adequate shelters at minimum standards, affordable for vulnerable populations, has increased.</t>
  </si>
  <si>
    <t>OUTPUT 2.2.: Areas of vulnerable populations promoted to be upgraded in a coordinated, cross-sectorial manner.</t>
  </si>
  <si>
    <t>OUTCOME 3: Strengthen the capacity of national organizations, local authorities and Lebanese NGO increasingly contribute to the policy and /or provision of housing for vulnerabnle populations.</t>
  </si>
  <si>
    <t>OUTPUT 3.1:  Staff trained and reports or studies provided to Lebanese national, local and non-government organizations to contribute to policy and planning of housing for vulnerable populations.</t>
  </si>
  <si>
    <t>Increase of Shelter sector budget from 2017 to 2018 (base 2017)</t>
  </si>
  <si>
    <t>Target 2021</t>
  </si>
  <si>
    <t>Outcome 1: Reduce immediate protection-related shelter needs of most vulnerable households.</t>
  </si>
  <si>
    <t>Output 1.1 Temporary shelters (informal settlements and non-residential buildings) and residential shelters (for protection/referral cases) hosting vulnerable displaced populations are maintained at livable and safe conditions</t>
  </si>
  <si>
    <t>Outcome 2: Improve access to adequate shelter as part of a multi-sectoral approach in disadvantaged areas for enhanced stability</t>
  </si>
  <si>
    <t xml:space="preserve">OUTPUT 2.1:  Residential shelters for vulnerable communities are upgraded as part of a multi-sectoral approach </t>
  </si>
  <si>
    <t>Output 2.2 Multi-sectoral assessments are produced for areas of vulnerable populations to facilitate sectorally integrated response</t>
  </si>
  <si>
    <t>Outcome 3: Enhance the contribution of national institutions and organizations to the housing situation in Lebanon.</t>
  </si>
  <si>
    <t>Output 3.1: National organizations and institutions have strengthened capacities to contribute to the shelter and housing situation in Lebanon</t>
  </si>
  <si>
    <t>Activity 1.1.1: Weatherproofing of substandard non-residential buildings.</t>
  </si>
  <si>
    <t>D</t>
  </si>
  <si>
    <t xml:space="preserve"># of individuals who are assisted with cash for rent to mitigate evictions or risk of evictions.
</t>
  </si>
  <si>
    <t xml:space="preserve">Assistance includes the provision of conditional cash for rent to vulnerable houeholds who are evicted or at risk of eviction. </t>
  </si>
  <si>
    <t># of residential shelter units upgraded to minimum standards as part of a single sector approach intervention.</t>
  </si>
  <si>
    <t>Total Target for resi upgrades</t>
  </si>
  <si>
    <t># of disadvantaged areas that benefitted from upgrading of residential shelters to  humanitarian standards.</t>
  </si>
  <si>
    <t xml:space="preserve">Activity 2.1.1. Upgrading of substandard residential shelters to minimum standards as part of a single-sector approach; </t>
  </si>
  <si>
    <t xml:space="preserve">Output 2.1: Residential shelters for vulnerable communities in disadvantaged areas are upgraded </t>
  </si>
  <si>
    <t>SHELTER SECTOR LOGFRAME 2017-2022 [2022 Update]</t>
  </si>
  <si>
    <t xml:space="preserve">% of most vulnerable households whose shelters in informal settlements or in substandard residential and non-residential buildings have improved privacy, safety and security.
</t>
  </si>
  <si>
    <t>Assistance includes the provision of weatherproofing kits, insulation kits, floor raising kits, kits for minor repair; as well as improving resilience to climate and fire risks of households residing in temporary settlements. 
NB Fire risk mitigation and site improvement figures are not included in target count to avoid doublecounting.</t>
  </si>
  <si>
    <t xml:space="preserve"># of individuals from female-headed households, or from households with PwSN / marginalized groups who are assisted to access residential shelters at humanitarian standards.
</t>
  </si>
  <si>
    <t xml:space="preserve">Assistance includes upgrading of residential shelters to humanitarian standards with enhanced security of tenure (signing of rental agreements) as defined in the Shelter sector guidelines. </t>
  </si>
  <si>
    <t>Awareness-raising on the effects of inappropriate disposal (e.g burning, dumping in water sources) of non-reusable shelter materials (eg plastic sheeting) and on recommended disposal methods.</t>
  </si>
  <si>
    <t>The upgrading of residential shelters to minimum standards in accordance with Shelter sector guidelines in disadvantaged areas.
= ([total HHs reached] / [total targeted HHs in substandard residential buildings in disadvantaged areas])*100 
NB Excludes FHH/PWSN residential upgrading for protection/referal cases covered in objective 1. 
NB The denominator in the above is assumed to be equivalent to all substandard residential buildings accommodating all cohorts.</t>
  </si>
  <si>
    <r>
      <t xml:space="preserve">% of 251 most vulnerable localities (cadastral level) containing a multi-sectorally assessed or profiled area </t>
    </r>
    <r>
      <rPr>
        <strike/>
        <sz val="10"/>
        <rFont val="Calibri"/>
        <family val="2"/>
      </rPr>
      <t xml:space="preserve"> </t>
    </r>
  </si>
  <si>
    <r>
      <rPr>
        <sz val="10"/>
        <rFont val="Calibri"/>
        <family val="2"/>
      </rPr>
      <t>Lebanese institutions and organisations include national state entities as well as local and national NGOs.</t>
    </r>
    <r>
      <rPr>
        <strike/>
        <sz val="10"/>
        <rFont val="Calibri"/>
        <family val="2"/>
      </rPr>
      <t xml:space="preserve">
</t>
    </r>
    <r>
      <rPr>
        <sz val="10"/>
        <rFont val="Calibri"/>
        <family val="2"/>
      </rPr>
      <t>A list of Lebanese entities with an existing or potential housing-related mandate will be compiled, maintained and actively targetted for remote dissemination of shelter/housing programming and policy-relevant reports and studies.</t>
    </r>
    <r>
      <rPr>
        <strike/>
        <sz val="10"/>
        <rFont val="Calibri"/>
        <family val="2"/>
      </rPr>
      <t xml:space="preserve">
</t>
    </r>
    <r>
      <rPr>
        <sz val="10"/>
        <rFont val="Calibri"/>
        <family val="2"/>
      </rPr>
      <t xml:space="preserve">
= # of Lebanese institutions and organisations identified and actively in receipt of new housing-related evidence</t>
    </r>
  </si>
  <si>
    <t>Output 3.1 
Capacity building support to national organizations and institutions contributing to shelter and housing situation in Lebanon</t>
  </si>
  <si>
    <t>Activity 3.1.2: Production of shelter and housing-related studies and reports that are made accessible and widely disseminated.</t>
  </si>
  <si>
    <r>
      <rPr>
        <b/>
        <sz val="12"/>
        <color theme="0"/>
        <rFont val="Calibri"/>
        <family val="2"/>
      </rPr>
      <t xml:space="preserve">Outcome 2: </t>
    </r>
    <r>
      <rPr>
        <b/>
        <sz val="10"/>
        <color theme="0"/>
        <rFont val="Calibri"/>
        <family val="2"/>
      </rPr>
      <t xml:space="preserve">
Improve access to adequate shelter in disadvantaged areas for enhanced stability
</t>
    </r>
  </si>
  <si>
    <r>
      <rPr>
        <b/>
        <sz val="12"/>
        <color theme="0"/>
        <rFont val="Calibri"/>
        <family val="2"/>
      </rPr>
      <t>Outcome 3</t>
    </r>
    <r>
      <rPr>
        <sz val="12"/>
        <color theme="0"/>
        <rFont val="Calibri"/>
        <family val="2"/>
      </rPr>
      <t xml:space="preserve">: </t>
    </r>
    <r>
      <rPr>
        <sz val="10"/>
        <color theme="0"/>
        <rFont val="Calibri"/>
        <family val="2"/>
      </rPr>
      <t xml:space="preserve">
</t>
    </r>
    <r>
      <rPr>
        <b/>
        <sz val="10"/>
        <color theme="0"/>
        <rFont val="Calibri"/>
        <family val="2"/>
      </rPr>
      <t>Enhance the contribution of national institutions and organizations to the housing situation in Lebanon.</t>
    </r>
  </si>
  <si>
    <t xml:space="preserve">Activity 2.1.2. Upgrading of substandard residential shelters to minimum standards as part of a multi-sectoral approach; </t>
  </si>
  <si>
    <t>Activity 1.1.4: elderly/ disabled adaptation in residential buildings and informal settlements.</t>
  </si>
  <si>
    <t>Activity 2.1.3: Stabilizing residential shelters with compromised structural/architectural elements (this includes a temporary relocation component targeting families affected by the stabilization work);</t>
  </si>
  <si>
    <t>Activity 2.1.4. Upgrading of common areas within substandard residential buildings and non-residential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</si>
</sst>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00_);_(* \(#,##0.00000\);_(* &quot;-&quot;??_);_(@_)"/>
  </numFmts>
  <fonts count="43" x14ac:knownFonts="1">
    <font>
      <sz val="11"/>
      <color rgb="FF000000"/>
      <name val="Calibri"/>
      <family val="2"/>
    </font>
    <font>
      <sz val="11"/>
      <color rgb="FF000000"/>
      <name val="Calibri"/>
      <family val="2"/>
    </font>
    <font>
      <sz val="10"/>
      <name val="Calibri"/>
      <family val="2"/>
    </font>
    <font>
      <b/>
      <sz val="10"/>
      <name val="Calibri"/>
      <family val="2"/>
    </font>
    <font>
      <b/>
      <sz val="10"/>
      <color theme="0"/>
      <name val="Calibri"/>
      <family val="2"/>
    </font>
    <font>
      <b/>
      <sz val="12"/>
      <color theme="0"/>
      <name val="Calibri"/>
      <family val="2"/>
    </font>
    <font>
      <sz val="12"/>
      <color theme="0"/>
      <name val="Calibri"/>
      <family val="2"/>
    </font>
    <font>
      <sz val="11"/>
      <name val="Calibri"/>
      <family val="2"/>
    </font>
    <font>
      <strike/>
      <sz val="10"/>
      <name val="Calibri"/>
      <family val="2"/>
    </font>
    <font>
      <b/>
      <sz val="9"/>
      <color indexed="81"/>
      <name val="Tahoma"/>
      <family val="2"/>
    </font>
    <font>
      <sz val="9"/>
      <color indexed="81"/>
      <name val="Tahoma"/>
      <family val="2"/>
    </font>
    <font>
      <sz val="8"/>
      <name val="Calibri"/>
      <family val="2"/>
    </font>
    <font>
      <sz val="10"/>
      <name val="Arial"/>
      <family val="2"/>
    </font>
    <font>
      <b/>
      <sz val="16"/>
      <name val="Calibri Light"/>
      <family val="2"/>
      <scheme val="major"/>
    </font>
    <font>
      <sz val="10"/>
      <name val="Calibri Light"/>
      <family val="2"/>
      <scheme val="major"/>
    </font>
    <font>
      <sz val="11"/>
      <color theme="1"/>
      <name val="Calibri"/>
      <family val="2"/>
      <scheme val="minor"/>
    </font>
    <font>
      <sz val="11"/>
      <name val="Calibri"/>
      <family val="2"/>
      <scheme val="minor"/>
    </font>
    <font>
      <b/>
      <sz val="11"/>
      <name val="Calibri Light"/>
      <family val="2"/>
      <scheme val="major"/>
    </font>
    <font>
      <sz val="8"/>
      <name val="Calibri Light"/>
      <family val="2"/>
      <scheme val="major"/>
    </font>
    <font>
      <u/>
      <sz val="11"/>
      <color theme="10"/>
      <name val="Calibri"/>
      <family val="2"/>
      <scheme val="minor"/>
    </font>
    <font>
      <sz val="8"/>
      <name val="Calibri"/>
      <family val="2"/>
      <scheme val="minor"/>
    </font>
    <font>
      <sz val="16"/>
      <name val="Calibri Light"/>
      <family val="2"/>
      <scheme val="major"/>
    </font>
    <font>
      <b/>
      <sz val="12"/>
      <name val="Calibri Light"/>
      <family val="2"/>
      <scheme val="major"/>
    </font>
    <font>
      <sz val="16"/>
      <name val="Calibri"/>
      <family val="2"/>
      <scheme val="minor"/>
    </font>
    <font>
      <b/>
      <sz val="14"/>
      <name val="Calibri Light"/>
      <family val="2"/>
      <scheme val="major"/>
    </font>
    <font>
      <sz val="14"/>
      <name val="Calibri Light"/>
      <family val="2"/>
      <scheme val="major"/>
    </font>
    <font>
      <sz val="14"/>
      <name val="Calibri"/>
      <family val="2"/>
      <scheme val="minor"/>
    </font>
    <font>
      <sz val="14"/>
      <color theme="0"/>
      <name val="Calibri Light"/>
      <family val="2"/>
      <scheme val="major"/>
    </font>
    <font>
      <b/>
      <sz val="16"/>
      <color rgb="FFC00000"/>
      <name val="Calibri Light"/>
      <family val="2"/>
      <scheme val="major"/>
    </font>
    <font>
      <b/>
      <sz val="10"/>
      <name val="Calibri Light"/>
      <family val="2"/>
      <scheme val="major"/>
    </font>
    <font>
      <b/>
      <sz val="11"/>
      <color theme="1"/>
      <name val="Calibri"/>
      <family val="2"/>
      <scheme val="minor"/>
    </font>
    <font>
      <b/>
      <sz val="11"/>
      <name val="Calibri"/>
      <family val="2"/>
      <scheme val="minor"/>
    </font>
    <font>
      <b/>
      <sz val="16"/>
      <color theme="1"/>
      <name val="Calibri"/>
      <family val="2"/>
      <scheme val="minor"/>
    </font>
    <font>
      <b/>
      <sz val="12"/>
      <name val="Calibri"/>
      <family val="2"/>
      <scheme val="minor"/>
    </font>
    <font>
      <b/>
      <sz val="14"/>
      <name val="Calibri"/>
      <family val="2"/>
      <scheme val="minor"/>
    </font>
    <font>
      <b/>
      <sz val="12"/>
      <color rgb="FFFF0000"/>
      <name val="Calibri"/>
      <family val="2"/>
      <scheme val="minor"/>
    </font>
    <font>
      <b/>
      <sz val="16"/>
      <color rgb="FFC00000"/>
      <name val="Calibri"/>
      <family val="2"/>
      <scheme val="minor"/>
    </font>
    <font>
      <b/>
      <sz val="16"/>
      <color rgb="FF0070C0"/>
      <name val="Calibri"/>
      <family val="2"/>
      <scheme val="minor"/>
    </font>
    <font>
      <sz val="12"/>
      <color theme="1"/>
      <name val="Calibri"/>
      <family val="2"/>
      <scheme val="minor"/>
    </font>
    <font>
      <b/>
      <sz val="14"/>
      <name val="Calibri"/>
      <family val="2"/>
    </font>
    <font>
      <strike/>
      <sz val="11"/>
      <name val="Calibri"/>
      <family val="2"/>
    </font>
    <font>
      <b/>
      <sz val="11"/>
      <name val="Calibri"/>
      <family val="2"/>
    </font>
    <font>
      <sz val="10"/>
      <color theme="0"/>
      <name val="Calibri"/>
      <family val="2"/>
    </font>
  </fonts>
  <fills count="2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theme="0" tint="-4.9989318521683403E-2"/>
        <bgColor rgb="FFFBE4D5"/>
      </patternFill>
    </fill>
    <fill>
      <patternFill patternType="solid">
        <fgColor rgb="FF525252"/>
        <bgColor rgb="FF525252"/>
      </patternFill>
    </fill>
    <fill>
      <patternFill patternType="solid">
        <fgColor theme="0"/>
        <bgColor rgb="FFFBE4D5"/>
      </patternFill>
    </fill>
    <fill>
      <patternFill patternType="solid">
        <fgColor theme="0"/>
        <bgColor rgb="FFFFFF00"/>
      </patternFill>
    </fill>
    <fill>
      <patternFill patternType="solid">
        <fgColor theme="0" tint="-4.9989318521683403E-2"/>
        <bgColor rgb="FFFFFF00"/>
      </patternFill>
    </fill>
    <fill>
      <patternFill patternType="solid">
        <fgColor rgb="FFFFFF00"/>
        <bgColor rgb="FFFBE4D5"/>
      </patternFill>
    </fill>
    <fill>
      <patternFill patternType="solid">
        <fgColor theme="2"/>
        <bgColor indexed="64"/>
      </patternFill>
    </fill>
    <fill>
      <patternFill patternType="solid">
        <fgColor theme="2"/>
        <bgColor rgb="FF525252"/>
      </patternFill>
    </fill>
    <fill>
      <patternFill patternType="solid">
        <fgColor theme="0" tint="-4.9989318521683403E-2"/>
        <bgColor rgb="FFFFFFFF"/>
      </patternFill>
    </fill>
    <fill>
      <patternFill patternType="solid">
        <fgColor rgb="FFFFFF00"/>
        <bgColor indexed="64"/>
      </patternFill>
    </fill>
    <fill>
      <patternFill patternType="solid">
        <fgColor theme="0"/>
        <bgColor rgb="FFFFFFFF"/>
      </patternFill>
    </fill>
    <fill>
      <patternFill patternType="solid">
        <fgColor theme="2"/>
        <bgColor rgb="FFFBE4D5"/>
      </patternFill>
    </fill>
    <fill>
      <patternFill patternType="solid">
        <fgColor theme="2"/>
        <bgColor rgb="FFFFFF00"/>
      </patternFill>
    </fill>
    <fill>
      <patternFill patternType="solid">
        <fgColor theme="2"/>
        <bgColor rgb="FFD0CECE"/>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ck">
        <color theme="0"/>
      </right>
      <top style="medium">
        <color indexed="64"/>
      </top>
      <bottom/>
      <diagonal/>
    </border>
    <border>
      <left style="thick">
        <color theme="0"/>
      </left>
      <right style="thick">
        <color theme="0"/>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xf numFmtId="0" fontId="19" fillId="0" borderId="0" applyNumberFormat="0" applyFill="0" applyBorder="0" applyAlignment="0" applyProtection="0"/>
    <xf numFmtId="43" fontId="12" fillId="0" borderId="0" applyFont="0" applyFill="0" applyBorder="0" applyAlignment="0" applyProtection="0"/>
    <xf numFmtId="9" fontId="15" fillId="0" borderId="0" applyFont="0" applyFill="0" applyBorder="0" applyAlignment="0" applyProtection="0"/>
  </cellStyleXfs>
  <cellXfs count="333">
    <xf numFmtId="0" fontId="0" fillId="0" borderId="0" xfId="0"/>
    <xf numFmtId="0" fontId="3" fillId="5" borderId="3" xfId="0" applyFont="1" applyFill="1" applyBorder="1" applyAlignment="1">
      <alignment horizontal="left" vertical="top" wrapText="1"/>
    </xf>
    <xf numFmtId="0" fontId="3" fillId="5" borderId="8" xfId="0" applyFont="1" applyFill="1" applyBorder="1" applyAlignment="1">
      <alignment horizontal="left" vertical="top" wrapText="1"/>
    </xf>
    <xf numFmtId="0" fontId="2" fillId="0" borderId="0" xfId="0" applyFont="1" applyBorder="1" applyAlignment="1">
      <alignment horizontal="left" vertical="top"/>
    </xf>
    <xf numFmtId="0" fontId="3" fillId="4"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left" vertical="top" wrapText="1"/>
    </xf>
    <xf numFmtId="0" fontId="11" fillId="0" borderId="0" xfId="0" applyFont="1" applyFill="1" applyBorder="1" applyAlignment="1">
      <alignment horizontal="left" vertical="top"/>
    </xf>
    <xf numFmtId="0" fontId="3" fillId="6" borderId="3" xfId="0" applyFont="1" applyFill="1" applyBorder="1" applyAlignment="1">
      <alignment horizontal="left" vertical="top" wrapText="1"/>
    </xf>
    <xf numFmtId="0" fontId="3" fillId="4" borderId="3" xfId="0" applyFont="1" applyFill="1" applyBorder="1" applyAlignment="1">
      <alignment horizontal="left" vertical="top" wrapText="1"/>
    </xf>
    <xf numFmtId="9" fontId="2" fillId="3" borderId="4" xfId="0" applyNumberFormat="1" applyFont="1" applyFill="1" applyBorder="1" applyAlignment="1">
      <alignment horizontal="left" vertical="top" wrapText="1"/>
    </xf>
    <xf numFmtId="0" fontId="2" fillId="9" borderId="4" xfId="0" applyFont="1" applyFill="1" applyBorder="1" applyAlignment="1">
      <alignment horizontal="left" vertical="top" wrapText="1"/>
    </xf>
    <xf numFmtId="9" fontId="2" fillId="10" borderId="4" xfId="0"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6" borderId="4" xfId="0" applyFont="1" applyFill="1" applyBorder="1" applyAlignment="1">
      <alignment horizontal="left" vertical="top" wrapText="1"/>
    </xf>
    <xf numFmtId="164" fontId="3" fillId="3" borderId="4" xfId="1" applyNumberFormat="1" applyFont="1" applyFill="1" applyBorder="1" applyAlignment="1">
      <alignment horizontal="left" vertical="top" wrapText="1"/>
    </xf>
    <xf numFmtId="164" fontId="3" fillId="20" borderId="4" xfId="1" applyNumberFormat="1" applyFont="1" applyFill="1" applyBorder="1" applyAlignment="1">
      <alignment horizontal="left" vertical="top" wrapText="1"/>
    </xf>
    <xf numFmtId="164" fontId="2" fillId="3" borderId="4" xfId="1" applyNumberFormat="1" applyFont="1" applyFill="1" applyBorder="1" applyAlignment="1">
      <alignment horizontal="left" vertical="top" wrapText="1"/>
    </xf>
    <xf numFmtId="164" fontId="2" fillId="9" borderId="4" xfId="1" applyNumberFormat="1" applyFont="1" applyFill="1" applyBorder="1" applyAlignment="1">
      <alignment horizontal="left" vertical="top" wrapText="1"/>
    </xf>
    <xf numFmtId="164" fontId="2" fillId="0" borderId="4" xfId="1" applyNumberFormat="1" applyFont="1" applyFill="1" applyBorder="1" applyAlignment="1">
      <alignment horizontal="left" vertical="top" wrapText="1"/>
    </xf>
    <xf numFmtId="0" fontId="7" fillId="0" borderId="0" xfId="0" applyFont="1" applyBorder="1" applyAlignment="1">
      <alignment horizontal="left" vertical="top"/>
    </xf>
    <xf numFmtId="0" fontId="13" fillId="22" borderId="15" xfId="3" applyFont="1" applyFill="1" applyBorder="1" applyAlignment="1">
      <alignment vertical="center"/>
    </xf>
    <xf numFmtId="0" fontId="14" fillId="22" borderId="16" xfId="3" applyFont="1" applyFill="1" applyBorder="1" applyAlignment="1">
      <alignment horizontal="right" vertical="center"/>
    </xf>
    <xf numFmtId="1" fontId="14" fillId="22" borderId="16" xfId="3" applyNumberFormat="1" applyFont="1" applyFill="1" applyBorder="1" applyAlignment="1">
      <alignment horizontal="left"/>
    </xf>
    <xf numFmtId="0" fontId="16" fillId="22" borderId="17" xfId="4" applyFont="1" applyFill="1" applyBorder="1"/>
    <xf numFmtId="0" fontId="16" fillId="0" borderId="0" xfId="4" applyFont="1"/>
    <xf numFmtId="0" fontId="15" fillId="0" borderId="0" xfId="4"/>
    <xf numFmtId="0" fontId="15" fillId="23" borderId="0" xfId="4" applyFill="1"/>
    <xf numFmtId="0" fontId="13" fillId="22" borderId="18" xfId="3" applyFont="1" applyFill="1" applyBorder="1" applyAlignment="1">
      <alignment vertical="center"/>
    </xf>
    <xf numFmtId="0" fontId="14" fillId="22" borderId="4" xfId="3" applyFont="1" applyFill="1" applyBorder="1" applyAlignment="1">
      <alignment horizontal="right" vertical="center"/>
    </xf>
    <xf numFmtId="1" fontId="14" fillId="22" borderId="4" xfId="3" applyNumberFormat="1" applyFont="1" applyFill="1" applyBorder="1" applyAlignment="1">
      <alignment horizontal="left"/>
    </xf>
    <xf numFmtId="0" fontId="16" fillId="22" borderId="19" xfId="4" applyFont="1" applyFill="1" applyBorder="1"/>
    <xf numFmtId="0" fontId="17" fillId="22" borderId="18" xfId="3" applyFont="1" applyFill="1" applyBorder="1" applyAlignment="1">
      <alignment vertical="center"/>
    </xf>
    <xf numFmtId="0" fontId="14" fillId="22" borderId="4" xfId="3" applyFont="1" applyFill="1" applyBorder="1" applyAlignment="1">
      <alignment vertical="center"/>
    </xf>
    <xf numFmtId="0" fontId="17" fillId="22" borderId="20" xfId="3" applyFont="1" applyFill="1" applyBorder="1" applyAlignment="1">
      <alignment vertical="center"/>
    </xf>
    <xf numFmtId="0" fontId="18" fillId="22" borderId="21" xfId="3" applyFont="1" applyFill="1" applyBorder="1" applyAlignment="1">
      <alignment horizontal="left" vertical="center" wrapText="1"/>
    </xf>
    <xf numFmtId="1" fontId="18" fillId="22" borderId="21" xfId="3" applyNumberFormat="1" applyFont="1" applyFill="1" applyBorder="1" applyAlignment="1">
      <alignment horizontal="left" wrapText="1"/>
    </xf>
    <xf numFmtId="1" fontId="20" fillId="22" borderId="22" xfId="5" applyNumberFormat="1" applyFont="1" applyFill="1" applyBorder="1" applyAlignment="1">
      <alignment horizontal="left" wrapText="1"/>
    </xf>
    <xf numFmtId="0" fontId="17" fillId="0" borderId="0" xfId="3" applyFont="1" applyAlignment="1">
      <alignment vertical="center"/>
    </xf>
    <xf numFmtId="0" fontId="14" fillId="0" borderId="0" xfId="3" applyFont="1" applyAlignment="1">
      <alignment horizontal="left" vertical="center" wrapText="1"/>
    </xf>
    <xf numFmtId="1" fontId="14" fillId="0" borderId="0" xfId="3" applyNumberFormat="1" applyFont="1" applyAlignment="1">
      <alignment horizontal="left"/>
    </xf>
    <xf numFmtId="0" fontId="21" fillId="0" borderId="0" xfId="3" applyFont="1" applyAlignment="1">
      <alignment vertical="center"/>
    </xf>
    <xf numFmtId="0" fontId="14" fillId="0" borderId="0" xfId="3" applyFont="1" applyAlignment="1">
      <alignment horizontal="right" vertical="center"/>
    </xf>
    <xf numFmtId="0" fontId="13" fillId="21" borderId="23" xfId="3" applyFont="1" applyFill="1" applyBorder="1" applyAlignment="1">
      <alignment vertical="center"/>
    </xf>
    <xf numFmtId="0" fontId="13" fillId="21" borderId="14" xfId="3" applyFont="1" applyFill="1" applyBorder="1" applyAlignment="1">
      <alignment vertical="center"/>
    </xf>
    <xf numFmtId="0" fontId="22" fillId="25" borderId="24" xfId="3" applyFont="1" applyFill="1" applyBorder="1" applyAlignment="1">
      <alignment horizontal="center" vertical="center"/>
    </xf>
    <xf numFmtId="3" fontId="15" fillId="0" borderId="0" xfId="4" applyNumberFormat="1"/>
    <xf numFmtId="0" fontId="15" fillId="22" borderId="0" xfId="4" applyFill="1"/>
    <xf numFmtId="0" fontId="14" fillId="22" borderId="0" xfId="3" applyFont="1" applyFill="1" applyAlignment="1">
      <alignment horizontal="right" vertical="center" wrapText="1"/>
    </xf>
    <xf numFmtId="3" fontId="21" fillId="24" borderId="25" xfId="6" applyNumberFormat="1" applyFont="1" applyFill="1" applyBorder="1"/>
    <xf numFmtId="3" fontId="23" fillId="25" borderId="25" xfId="4" applyNumberFormat="1" applyFont="1" applyFill="1" applyBorder="1"/>
    <xf numFmtId="0" fontId="14" fillId="22" borderId="0" xfId="3" applyFont="1" applyFill="1" applyAlignment="1">
      <alignment horizontal="right" vertical="center"/>
    </xf>
    <xf numFmtId="9" fontId="25" fillId="24" borderId="25" xfId="7" applyFont="1" applyFill="1" applyBorder="1" applyAlignment="1">
      <alignment horizontal="center"/>
    </xf>
    <xf numFmtId="9" fontId="26" fillId="25" borderId="25" xfId="4" applyNumberFormat="1" applyFont="1" applyFill="1" applyBorder="1" applyAlignment="1">
      <alignment horizontal="center"/>
    </xf>
    <xf numFmtId="9" fontId="25" fillId="24" borderId="26" xfId="7" applyFont="1" applyFill="1" applyBorder="1" applyAlignment="1">
      <alignment horizontal="center"/>
    </xf>
    <xf numFmtId="9" fontId="26" fillId="25" borderId="26" xfId="4" applyNumberFormat="1" applyFont="1" applyFill="1" applyBorder="1" applyAlignment="1">
      <alignment horizontal="center"/>
    </xf>
    <xf numFmtId="164" fontId="27" fillId="0" borderId="0" xfId="6" applyNumberFormat="1" applyFont="1" applyAlignment="1">
      <alignment vertical="center"/>
    </xf>
    <xf numFmtId="1" fontId="27" fillId="0" borderId="0" xfId="6" applyNumberFormat="1" applyFont="1"/>
    <xf numFmtId="0" fontId="22" fillId="22" borderId="15" xfId="3" applyFont="1" applyFill="1" applyBorder="1" applyAlignment="1">
      <alignment vertical="center"/>
    </xf>
    <xf numFmtId="164" fontId="29" fillId="22" borderId="16" xfId="6" applyNumberFormat="1" applyFont="1" applyFill="1" applyBorder="1" applyAlignment="1">
      <alignment vertical="center"/>
    </xf>
    <xf numFmtId="3" fontId="29" fillId="24" borderId="16" xfId="6" applyNumberFormat="1" applyFont="1" applyFill="1" applyBorder="1" applyAlignment="1">
      <alignment horizontal="center"/>
    </xf>
    <xf numFmtId="0" fontId="14" fillId="22" borderId="18" xfId="3" applyFont="1" applyFill="1" applyBorder="1" applyAlignment="1">
      <alignment horizontal="left" vertical="center"/>
    </xf>
    <xf numFmtId="164" fontId="14" fillId="22" borderId="4" xfId="6" applyNumberFormat="1" applyFont="1" applyFill="1" applyBorder="1" applyAlignment="1">
      <alignment vertical="center"/>
    </xf>
    <xf numFmtId="3" fontId="14" fillId="24" borderId="4" xfId="6" applyNumberFormat="1" applyFont="1" applyFill="1" applyBorder="1" applyAlignment="1">
      <alignment horizontal="center"/>
    </xf>
    <xf numFmtId="164" fontId="14" fillId="22" borderId="4" xfId="6" applyNumberFormat="1" applyFont="1" applyFill="1" applyBorder="1" applyAlignment="1">
      <alignment vertical="center" wrapText="1"/>
    </xf>
    <xf numFmtId="0" fontId="14" fillId="22" borderId="20" xfId="3" applyFont="1" applyFill="1" applyBorder="1" applyAlignment="1">
      <alignment horizontal="left" vertical="center"/>
    </xf>
    <xf numFmtId="164" fontId="14" fillId="22" borderId="21" xfId="6" applyNumberFormat="1" applyFont="1" applyFill="1" applyBorder="1" applyAlignment="1">
      <alignment vertical="center" wrapText="1"/>
    </xf>
    <xf numFmtId="3" fontId="14" fillId="24" borderId="21" xfId="6" applyNumberFormat="1" applyFont="1" applyFill="1" applyBorder="1" applyAlignment="1">
      <alignment horizontal="center"/>
    </xf>
    <xf numFmtId="0" fontId="22" fillId="0" borderId="0" xfId="3" applyFont="1" applyAlignment="1">
      <alignment vertical="center"/>
    </xf>
    <xf numFmtId="0" fontId="14" fillId="0" borderId="0" xfId="3" applyFont="1" applyAlignment="1">
      <alignment vertical="center"/>
    </xf>
    <xf numFmtId="1" fontId="15" fillId="0" borderId="0" xfId="4" applyNumberFormat="1"/>
    <xf numFmtId="0" fontId="16" fillId="27" borderId="0" xfId="4" applyFont="1" applyFill="1"/>
    <xf numFmtId="0" fontId="16" fillId="28" borderId="0" xfId="4" applyFont="1" applyFill="1"/>
    <xf numFmtId="0" fontId="30" fillId="21" borderId="0" xfId="4" applyFont="1" applyFill="1" applyAlignment="1">
      <alignment horizontal="left" vertical="center"/>
    </xf>
    <xf numFmtId="0" fontId="30" fillId="22" borderId="0" xfId="4" applyFont="1" applyFill="1" applyAlignment="1">
      <alignment horizontal="right" vertical="center"/>
    </xf>
    <xf numFmtId="0" fontId="23" fillId="0" borderId="0" xfId="4" applyFont="1"/>
    <xf numFmtId="0" fontId="30" fillId="21" borderId="14" xfId="4" applyFont="1" applyFill="1" applyBorder="1" applyAlignment="1">
      <alignment horizontal="left" vertical="center"/>
    </xf>
    <xf numFmtId="0" fontId="30" fillId="22" borderId="14" xfId="4" applyFont="1" applyFill="1" applyBorder="1" applyAlignment="1">
      <alignment horizontal="right" vertical="center"/>
    </xf>
    <xf numFmtId="1" fontId="30" fillId="21" borderId="18" xfId="4" applyNumberFormat="1" applyFont="1" applyFill="1" applyBorder="1" applyAlignment="1">
      <alignment horizontal="right"/>
    </xf>
    <xf numFmtId="0" fontId="31" fillId="27" borderId="4" xfId="4" applyFont="1" applyFill="1" applyBorder="1" applyAlignment="1">
      <alignment horizontal="right"/>
    </xf>
    <xf numFmtId="0" fontId="31" fillId="28" borderId="19" xfId="4" applyFont="1" applyFill="1" applyBorder="1" applyAlignment="1">
      <alignment horizontal="right"/>
    </xf>
    <xf numFmtId="0" fontId="32" fillId="0" borderId="0" xfId="4" applyFont="1" applyAlignment="1">
      <alignment horizontal="left" vertical="center"/>
    </xf>
    <xf numFmtId="3" fontId="29" fillId="21" borderId="18" xfId="3" applyNumberFormat="1" applyFont="1" applyFill="1" applyBorder="1" applyAlignment="1">
      <alignment horizontal="right" vertical="center" wrapText="1"/>
    </xf>
    <xf numFmtId="0" fontId="24" fillId="27" borderId="4" xfId="3" applyFont="1" applyFill="1" applyBorder="1" applyAlignment="1">
      <alignment vertical="center" wrapText="1"/>
    </xf>
    <xf numFmtId="0" fontId="24" fillId="28" borderId="19" xfId="3" applyFont="1" applyFill="1" applyBorder="1" applyAlignment="1">
      <alignment vertical="center" wrapText="1"/>
    </xf>
    <xf numFmtId="9" fontId="16" fillId="27" borderId="4" xfId="4" applyNumberFormat="1" applyFont="1" applyFill="1" applyBorder="1"/>
    <xf numFmtId="9" fontId="16" fillId="28" borderId="19" xfId="4" applyNumberFormat="1" applyFont="1" applyFill="1" applyBorder="1"/>
    <xf numFmtId="0" fontId="15" fillId="0" borderId="0" xfId="4" applyAlignment="1">
      <alignment vertical="center"/>
    </xf>
    <xf numFmtId="0" fontId="15" fillId="22" borderId="28" xfId="4" applyFill="1" applyBorder="1" applyAlignment="1">
      <alignment horizontal="left" vertical="center" wrapText="1"/>
    </xf>
    <xf numFmtId="1" fontId="26" fillId="24" borderId="18" xfId="4" applyNumberFormat="1" applyFont="1" applyFill="1" applyBorder="1" applyAlignment="1">
      <alignment horizontal="right" wrapText="1"/>
    </xf>
    <xf numFmtId="3" fontId="16" fillId="27" borderId="4" xfId="4" applyNumberFormat="1" applyFont="1" applyFill="1" applyBorder="1"/>
    <xf numFmtId="3" fontId="16" fillId="28" borderId="19" xfId="4" applyNumberFormat="1" applyFont="1" applyFill="1" applyBorder="1"/>
    <xf numFmtId="3" fontId="22" fillId="21" borderId="18" xfId="3" applyNumberFormat="1" applyFont="1" applyFill="1" applyBorder="1" applyAlignment="1">
      <alignment vertical="center" wrapText="1"/>
    </xf>
    <xf numFmtId="0" fontId="22" fillId="27" borderId="4" xfId="3" applyFont="1" applyFill="1" applyBorder="1" applyAlignment="1">
      <alignment vertical="center" wrapText="1"/>
    </xf>
    <xf numFmtId="0" fontId="22" fillId="28" borderId="19" xfId="3" applyFont="1" applyFill="1" applyBorder="1" applyAlignment="1">
      <alignment vertical="center" wrapText="1"/>
    </xf>
    <xf numFmtId="3" fontId="26" fillId="24" borderId="18" xfId="4" applyNumberFormat="1" applyFont="1" applyFill="1" applyBorder="1" applyAlignment="1">
      <alignment horizontal="right" wrapText="1"/>
    </xf>
    <xf numFmtId="0" fontId="15" fillId="22" borderId="0" xfId="4" applyFill="1" applyAlignment="1">
      <alignment horizontal="left" vertical="center" wrapText="1"/>
    </xf>
    <xf numFmtId="3" fontId="22" fillId="21" borderId="18" xfId="3" applyNumberFormat="1" applyFont="1" applyFill="1" applyBorder="1" applyAlignment="1">
      <alignment horizontal="right" vertical="center" wrapText="1"/>
    </xf>
    <xf numFmtId="0" fontId="22" fillId="27" borderId="4" xfId="3" applyFont="1" applyFill="1" applyBorder="1" applyAlignment="1">
      <alignment horizontal="right" vertical="center" wrapText="1"/>
    </xf>
    <xf numFmtId="0" fontId="22" fillId="28" borderId="19" xfId="3" applyFont="1" applyFill="1" applyBorder="1" applyAlignment="1">
      <alignment horizontal="right" vertical="center" wrapText="1"/>
    </xf>
    <xf numFmtId="9" fontId="16" fillId="27" borderId="4" xfId="7" applyFont="1" applyFill="1" applyBorder="1"/>
    <xf numFmtId="0" fontId="15" fillId="22" borderId="0" xfId="4" applyFill="1" applyAlignment="1">
      <alignment horizontal="left" wrapText="1"/>
    </xf>
    <xf numFmtId="1" fontId="15" fillId="0" borderId="18" xfId="4" applyNumberFormat="1" applyBorder="1"/>
    <xf numFmtId="0" fontId="16" fillId="27" borderId="4" xfId="4" applyFont="1" applyFill="1" applyBorder="1"/>
    <xf numFmtId="0" fontId="16" fillId="28" borderId="19" xfId="4" applyFont="1" applyFill="1" applyBorder="1"/>
    <xf numFmtId="0" fontId="33" fillId="15" borderId="4" xfId="4" applyFont="1" applyFill="1" applyBorder="1" applyAlignment="1">
      <alignment vertical="center"/>
    </xf>
    <xf numFmtId="0" fontId="34" fillId="15" borderId="4" xfId="4" applyFont="1" applyFill="1" applyBorder="1" applyAlignment="1">
      <alignment vertical="center"/>
    </xf>
    <xf numFmtId="0" fontId="33" fillId="15" borderId="11" xfId="4" applyFont="1" applyFill="1" applyBorder="1" applyAlignment="1">
      <alignment vertical="center"/>
    </xf>
    <xf numFmtId="3" fontId="34" fillId="27" borderId="18" xfId="4" applyNumberFormat="1" applyFont="1" applyFill="1" applyBorder="1" applyAlignment="1">
      <alignment vertical="center"/>
    </xf>
    <xf numFmtId="3" fontId="34" fillId="27" borderId="4" xfId="4" applyNumberFormat="1" applyFont="1" applyFill="1" applyBorder="1" applyAlignment="1">
      <alignment vertical="center"/>
    </xf>
    <xf numFmtId="3" fontId="34" fillId="27" borderId="19" xfId="4" applyNumberFormat="1" applyFont="1" applyFill="1" applyBorder="1" applyAlignment="1">
      <alignment vertical="center"/>
    </xf>
    <xf numFmtId="3" fontId="33" fillId="0" borderId="0" xfId="4" applyNumberFormat="1" applyFont="1" applyAlignment="1">
      <alignment vertical="center"/>
    </xf>
    <xf numFmtId="0" fontId="35" fillId="23" borderId="0" xfId="4" applyFont="1" applyFill="1" applyAlignment="1">
      <alignment vertical="center"/>
    </xf>
    <xf numFmtId="3" fontId="26" fillId="27" borderId="4" xfId="4" applyNumberFormat="1" applyFont="1" applyFill="1" applyBorder="1" applyAlignment="1">
      <alignment vertical="center"/>
    </xf>
    <xf numFmtId="3" fontId="26" fillId="28" borderId="19" xfId="4" applyNumberFormat="1" applyFont="1" applyFill="1" applyBorder="1" applyAlignment="1">
      <alignment vertical="center"/>
    </xf>
    <xf numFmtId="1" fontId="15" fillId="0" borderId="20" xfId="4" applyNumberFormat="1" applyBorder="1"/>
    <xf numFmtId="9" fontId="36" fillId="27" borderId="21" xfId="4" applyNumberFormat="1" applyFont="1" applyFill="1" applyBorder="1" applyAlignment="1">
      <alignment horizontal="center"/>
    </xf>
    <xf numFmtId="9" fontId="37" fillId="26" borderId="22" xfId="4" applyNumberFormat="1" applyFont="1" applyFill="1" applyBorder="1" applyAlignment="1">
      <alignment horizontal="center"/>
    </xf>
    <xf numFmtId="0" fontId="38" fillId="0" borderId="0" xfId="4" applyFont="1"/>
    <xf numFmtId="3" fontId="32" fillId="27" borderId="29" xfId="4" applyNumberFormat="1" applyFont="1" applyFill="1" applyBorder="1"/>
    <xf numFmtId="10" fontId="32" fillId="27" borderId="29" xfId="4" applyNumberFormat="1" applyFont="1" applyFill="1" applyBorder="1"/>
    <xf numFmtId="0" fontId="23" fillId="23" borderId="0" xfId="4" applyFont="1" applyFill="1"/>
    <xf numFmtId="0" fontId="31" fillId="28" borderId="11" xfId="4" applyFont="1" applyFill="1" applyBorder="1" applyAlignment="1">
      <alignment horizontal="right"/>
    </xf>
    <xf numFmtId="0" fontId="31" fillId="26" borderId="18" xfId="4" applyFont="1" applyFill="1" applyBorder="1" applyAlignment="1">
      <alignment horizontal="right"/>
    </xf>
    <xf numFmtId="0" fontId="31" fillId="26" borderId="4" xfId="4" applyFont="1" applyFill="1" applyBorder="1" applyAlignment="1">
      <alignment horizontal="right"/>
    </xf>
    <xf numFmtId="0" fontId="31" fillId="26" borderId="19" xfId="4" applyFont="1" applyFill="1" applyBorder="1" applyAlignment="1">
      <alignment horizontal="right"/>
    </xf>
    <xf numFmtId="0" fontId="16" fillId="23" borderId="0" xfId="4" applyFont="1" applyFill="1"/>
    <xf numFmtId="3" fontId="24" fillId="21" borderId="18" xfId="3" applyNumberFormat="1" applyFont="1" applyFill="1" applyBorder="1" applyAlignment="1">
      <alignment vertical="center" wrapText="1"/>
    </xf>
    <xf numFmtId="0" fontId="24" fillId="28" borderId="11" xfId="3" applyFont="1" applyFill="1" applyBorder="1" applyAlignment="1">
      <alignment vertical="center" wrapText="1"/>
    </xf>
    <xf numFmtId="3" fontId="24" fillId="26" borderId="18" xfId="3" applyNumberFormat="1" applyFont="1" applyFill="1" applyBorder="1" applyAlignment="1">
      <alignment vertical="center" wrapText="1"/>
    </xf>
    <xf numFmtId="0" fontId="29" fillId="26" borderId="4" xfId="3" applyFont="1" applyFill="1" applyBorder="1" applyAlignment="1">
      <alignment horizontal="left" vertical="center" wrapText="1"/>
    </xf>
    <xf numFmtId="0" fontId="29" fillId="26" borderId="19" xfId="3" applyFont="1" applyFill="1" applyBorder="1" applyAlignment="1">
      <alignment horizontal="left" vertical="center" wrapText="1"/>
    </xf>
    <xf numFmtId="9" fontId="16" fillId="28" borderId="11" xfId="4" applyNumberFormat="1" applyFont="1" applyFill="1" applyBorder="1"/>
    <xf numFmtId="3" fontId="26" fillId="26" borderId="18" xfId="4" applyNumberFormat="1" applyFont="1" applyFill="1" applyBorder="1" applyAlignment="1">
      <alignment horizontal="right" wrapText="1"/>
    </xf>
    <xf numFmtId="9" fontId="16" fillId="26" borderId="4" xfId="4" applyNumberFormat="1" applyFont="1" applyFill="1" applyBorder="1"/>
    <xf numFmtId="9" fontId="16" fillId="26" borderId="19" xfId="4" applyNumberFormat="1" applyFont="1" applyFill="1" applyBorder="1"/>
    <xf numFmtId="0" fontId="15" fillId="22" borderId="28" xfId="4" applyFill="1" applyBorder="1" applyAlignment="1">
      <alignment horizontal="left" wrapText="1"/>
    </xf>
    <xf numFmtId="3" fontId="16" fillId="28" borderId="11" xfId="4" applyNumberFormat="1" applyFont="1" applyFill="1" applyBorder="1"/>
    <xf numFmtId="3" fontId="16" fillId="26" borderId="4" xfId="4" applyNumberFormat="1" applyFont="1" applyFill="1" applyBorder="1"/>
    <xf numFmtId="3" fontId="16" fillId="26" borderId="19" xfId="4" applyNumberFormat="1" applyFont="1" applyFill="1" applyBorder="1"/>
    <xf numFmtId="0" fontId="22" fillId="28" borderId="11" xfId="3" applyFont="1" applyFill="1" applyBorder="1" applyAlignment="1">
      <alignment vertical="center" wrapText="1"/>
    </xf>
    <xf numFmtId="3" fontId="22" fillId="26" borderId="18" xfId="3" applyNumberFormat="1" applyFont="1" applyFill="1" applyBorder="1" applyAlignment="1">
      <alignment vertical="center" wrapText="1"/>
    </xf>
    <xf numFmtId="0" fontId="15" fillId="22" borderId="27" xfId="4" applyFill="1" applyBorder="1" applyAlignment="1">
      <alignment horizontal="left" vertical="top" wrapText="1"/>
    </xf>
    <xf numFmtId="0" fontId="22" fillId="28" borderId="11" xfId="3" applyFont="1" applyFill="1" applyBorder="1" applyAlignment="1">
      <alignment horizontal="right" vertical="center" wrapText="1"/>
    </xf>
    <xf numFmtId="9" fontId="16" fillId="26" borderId="4" xfId="7" applyFont="1" applyFill="1" applyBorder="1"/>
    <xf numFmtId="0" fontId="16" fillId="28" borderId="11" xfId="4" applyFont="1" applyFill="1" applyBorder="1"/>
    <xf numFmtId="0" fontId="16" fillId="26" borderId="18" xfId="4" applyFont="1" applyFill="1" applyBorder="1"/>
    <xf numFmtId="0" fontId="16" fillId="26" borderId="4" xfId="4" applyFont="1" applyFill="1" applyBorder="1"/>
    <xf numFmtId="0" fontId="16" fillId="26" borderId="19" xfId="4" applyFont="1" applyFill="1" applyBorder="1"/>
    <xf numFmtId="3" fontId="34" fillId="27" borderId="11" xfId="4" applyNumberFormat="1" applyFont="1" applyFill="1" applyBorder="1" applyAlignment="1">
      <alignment vertical="center"/>
    </xf>
    <xf numFmtId="3" fontId="34" fillId="15" borderId="18" xfId="4" applyNumberFormat="1" applyFont="1" applyFill="1" applyBorder="1" applyAlignment="1">
      <alignment vertical="center"/>
    </xf>
    <xf numFmtId="3" fontId="34" fillId="15" borderId="4" xfId="4" applyNumberFormat="1" applyFont="1" applyFill="1" applyBorder="1" applyAlignment="1">
      <alignment vertical="center"/>
    </xf>
    <xf numFmtId="3" fontId="34" fillId="15" borderId="19" xfId="4" applyNumberFormat="1" applyFont="1" applyFill="1" applyBorder="1" applyAlignment="1">
      <alignment vertical="center"/>
    </xf>
    <xf numFmtId="3" fontId="33" fillId="15" borderId="0" xfId="4" applyNumberFormat="1" applyFont="1" applyFill="1" applyAlignment="1">
      <alignment vertical="center"/>
    </xf>
    <xf numFmtId="3" fontId="26" fillId="28" borderId="11" xfId="4" applyNumberFormat="1" applyFont="1" applyFill="1" applyBorder="1" applyAlignment="1">
      <alignment vertical="center"/>
    </xf>
    <xf numFmtId="1" fontId="15" fillId="26" borderId="18" xfId="4" applyNumberFormat="1" applyFill="1" applyBorder="1"/>
    <xf numFmtId="3" fontId="26" fillId="26" borderId="4" xfId="4" applyNumberFormat="1" applyFont="1" applyFill="1" applyBorder="1" applyAlignment="1">
      <alignment vertical="center"/>
    </xf>
    <xf numFmtId="3" fontId="26" fillId="26" borderId="19" xfId="4" applyNumberFormat="1" applyFont="1" applyFill="1" applyBorder="1" applyAlignment="1">
      <alignment vertical="center"/>
    </xf>
    <xf numFmtId="9" fontId="37" fillId="26" borderId="31" xfId="4" applyNumberFormat="1" applyFont="1" applyFill="1" applyBorder="1" applyAlignment="1">
      <alignment horizontal="center"/>
    </xf>
    <xf numFmtId="1" fontId="15" fillId="26" borderId="20" xfId="4" applyNumberFormat="1" applyFill="1" applyBorder="1" applyAlignment="1">
      <alignment horizontal="center"/>
    </xf>
    <xf numFmtId="1" fontId="15" fillId="0" borderId="0" xfId="4" applyNumberFormat="1" applyBorder="1"/>
    <xf numFmtId="9" fontId="36" fillId="27" borderId="0" xfId="4" applyNumberFormat="1" applyFont="1" applyFill="1" applyBorder="1" applyAlignment="1">
      <alignment horizontal="center"/>
    </xf>
    <xf numFmtId="9" fontId="37" fillId="26" borderId="0" xfId="4" applyNumberFormat="1" applyFont="1" applyFill="1" applyBorder="1" applyAlignment="1">
      <alignment horizontal="center"/>
    </xf>
    <xf numFmtId="1" fontId="22" fillId="24" borderId="24" xfId="3" applyNumberFormat="1" applyFont="1" applyFill="1" applyBorder="1" applyAlignment="1">
      <alignment horizontal="center" vertical="center"/>
    </xf>
    <xf numFmtId="3" fontId="29" fillId="25" borderId="16" xfId="6" applyNumberFormat="1" applyFont="1" applyFill="1" applyBorder="1" applyAlignment="1">
      <alignment horizontal="center"/>
    </xf>
    <xf numFmtId="1" fontId="22" fillId="24" borderId="32" xfId="6" applyNumberFormat="1" applyFont="1" applyFill="1" applyBorder="1" applyAlignment="1">
      <alignment horizontal="center" vertical="center"/>
    </xf>
    <xf numFmtId="164" fontId="22" fillId="25" borderId="33" xfId="6" quotePrefix="1" applyNumberFormat="1" applyFont="1" applyFill="1" applyBorder="1" applyAlignment="1">
      <alignment horizontal="center" vertical="center" wrapText="1"/>
    </xf>
    <xf numFmtId="1" fontId="22" fillId="24" borderId="34" xfId="6" applyNumberFormat="1" applyFont="1" applyFill="1" applyBorder="1" applyAlignment="1">
      <alignment horizontal="center" vertical="center"/>
    </xf>
    <xf numFmtId="3" fontId="14" fillId="25" borderId="4" xfId="6" applyNumberFormat="1" applyFont="1" applyFill="1" applyBorder="1" applyAlignment="1">
      <alignment horizontal="center"/>
    </xf>
    <xf numFmtId="164" fontId="28" fillId="21" borderId="35" xfId="6" applyNumberFormat="1" applyFont="1" applyFill="1" applyBorder="1" applyAlignment="1">
      <alignment vertical="center"/>
    </xf>
    <xf numFmtId="164" fontId="13" fillId="21" borderId="36" xfId="6" applyNumberFormat="1" applyFont="1" applyFill="1" applyBorder="1" applyAlignment="1">
      <alignment vertical="center"/>
    </xf>
    <xf numFmtId="3" fontId="29" fillId="24" borderId="17" xfId="6" applyNumberFormat="1" applyFont="1" applyFill="1" applyBorder="1" applyAlignment="1">
      <alignment horizontal="center"/>
    </xf>
    <xf numFmtId="3" fontId="14" fillId="24" borderId="19" xfId="6" applyNumberFormat="1" applyFont="1" applyFill="1" applyBorder="1" applyAlignment="1">
      <alignment horizontal="center"/>
    </xf>
    <xf numFmtId="3" fontId="14" fillId="25" borderId="21" xfId="6" applyNumberFormat="1" applyFont="1" applyFill="1" applyBorder="1" applyAlignment="1">
      <alignment horizontal="center"/>
    </xf>
    <xf numFmtId="3" fontId="14" fillId="24" borderId="22" xfId="6" applyNumberFormat="1" applyFont="1" applyFill="1" applyBorder="1" applyAlignment="1">
      <alignment horizontal="center"/>
    </xf>
    <xf numFmtId="164" fontId="14" fillId="15" borderId="4" xfId="6" applyNumberFormat="1" applyFont="1" applyFill="1" applyBorder="1" applyAlignment="1">
      <alignment vertical="center"/>
    </xf>
    <xf numFmtId="0" fontId="3" fillId="3" borderId="0" xfId="0" applyFont="1" applyFill="1" applyBorder="1" applyAlignment="1">
      <alignment horizontal="left" vertical="top"/>
    </xf>
    <xf numFmtId="164" fontId="2" fillId="20" borderId="4" xfId="1" applyNumberFormat="1" applyFont="1" applyFill="1" applyBorder="1" applyAlignment="1">
      <alignment horizontal="left" vertical="top" wrapText="1"/>
    </xf>
    <xf numFmtId="0" fontId="2" fillId="3" borderId="4"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39" fillId="0" borderId="0" xfId="0" applyFont="1" applyFill="1" applyBorder="1" applyAlignment="1">
      <alignment horizontal="left" vertical="top"/>
    </xf>
    <xf numFmtId="0" fontId="7" fillId="0" borderId="0" xfId="0" applyFont="1" applyAlignment="1">
      <alignment horizontal="left" vertical="top"/>
    </xf>
    <xf numFmtId="0" fontId="3" fillId="5" borderId="3" xfId="0" applyFont="1" applyFill="1" applyBorder="1" applyAlignment="1">
      <alignment horizontal="left" vertical="top"/>
    </xf>
    <xf numFmtId="9" fontId="2" fillId="0" borderId="4" xfId="0" applyNumberFormat="1" applyFont="1" applyFill="1" applyBorder="1" applyAlignment="1">
      <alignment horizontal="left" vertical="top" wrapText="1"/>
    </xf>
    <xf numFmtId="165" fontId="2" fillId="0" borderId="0" xfId="0" applyNumberFormat="1" applyFont="1" applyFill="1" applyBorder="1" applyAlignment="1">
      <alignment horizontal="left" vertical="top"/>
    </xf>
    <xf numFmtId="0" fontId="2"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3" fillId="5" borderId="7" xfId="0" applyFont="1" applyFill="1" applyBorder="1" applyAlignment="1">
      <alignment horizontal="left" vertical="top"/>
    </xf>
    <xf numFmtId="0" fontId="3" fillId="5" borderId="8" xfId="0" applyFont="1" applyFill="1" applyBorder="1" applyAlignment="1">
      <alignment horizontal="left" vertical="top"/>
    </xf>
    <xf numFmtId="0" fontId="3" fillId="5" borderId="9" xfId="0" applyFont="1" applyFill="1" applyBorder="1" applyAlignment="1">
      <alignment horizontal="left" vertical="top"/>
    </xf>
    <xf numFmtId="0" fontId="3" fillId="5" borderId="4" xfId="0" applyFont="1" applyFill="1" applyBorder="1" applyAlignment="1">
      <alignment horizontal="left" vertical="top"/>
    </xf>
    <xf numFmtId="0" fontId="3" fillId="12" borderId="4" xfId="0" applyFont="1" applyFill="1" applyBorder="1" applyAlignment="1">
      <alignment horizontal="left" vertical="top"/>
    </xf>
    <xf numFmtId="0" fontId="3" fillId="12" borderId="10" xfId="0" applyFont="1" applyFill="1" applyBorder="1" applyAlignment="1">
      <alignment horizontal="left" vertical="top"/>
    </xf>
    <xf numFmtId="0" fontId="3" fillId="3" borderId="4" xfId="0" applyFont="1" applyFill="1" applyBorder="1" applyAlignment="1">
      <alignment horizontal="left" vertical="top" wrapText="1"/>
    </xf>
    <xf numFmtId="0" fontId="2" fillId="0" borderId="4" xfId="0" applyFont="1" applyBorder="1" applyAlignment="1">
      <alignment horizontal="left" vertical="top"/>
    </xf>
    <xf numFmtId="3" fontId="7" fillId="2" borderId="4" xfId="0" applyNumberFormat="1" applyFont="1" applyFill="1" applyBorder="1"/>
    <xf numFmtId="164" fontId="2" fillId="0" borderId="0" xfId="0" applyNumberFormat="1" applyFont="1" applyFill="1" applyBorder="1" applyAlignment="1">
      <alignment horizontal="left" vertical="top"/>
    </xf>
    <xf numFmtId="164" fontId="3" fillId="0" borderId="4" xfId="1" applyNumberFormat="1" applyFont="1" applyFill="1" applyBorder="1" applyAlignment="1">
      <alignment horizontal="left" vertical="top" wrapText="1"/>
    </xf>
    <xf numFmtId="164" fontId="3" fillId="14" borderId="4" xfId="1" applyNumberFormat="1" applyFont="1" applyFill="1" applyBorder="1" applyAlignment="1">
      <alignment horizontal="left" vertical="top" wrapText="1"/>
    </xf>
    <xf numFmtId="164" fontId="2" fillId="14" borderId="4" xfId="1" applyNumberFormat="1" applyFont="1" applyFill="1" applyBorder="1" applyAlignment="1">
      <alignment horizontal="left" vertical="top" wrapText="1"/>
    </xf>
    <xf numFmtId="164" fontId="2" fillId="10" borderId="4" xfId="1" applyNumberFormat="1" applyFont="1" applyFill="1" applyBorder="1" applyAlignment="1">
      <alignment horizontal="left" vertical="top" wrapText="1"/>
    </xf>
    <xf numFmtId="164" fontId="2" fillId="0" borderId="0" xfId="1" applyNumberFormat="1"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0" xfId="0" applyFont="1" applyBorder="1" applyAlignment="1">
      <alignment horizontal="left" vertical="top" wrapText="1"/>
    </xf>
    <xf numFmtId="0" fontId="7" fillId="0" borderId="0" xfId="0" applyFont="1" applyAlignment="1">
      <alignment horizontal="left" vertical="top" wrapText="1"/>
    </xf>
    <xf numFmtId="9" fontId="3" fillId="0" borderId="4" xfId="0" applyNumberFormat="1" applyFont="1" applyBorder="1" applyAlignment="1">
      <alignment vertical="top" wrapText="1"/>
    </xf>
    <xf numFmtId="9" fontId="3" fillId="6" borderId="4" xfId="0" applyNumberFormat="1" applyFont="1" applyFill="1" applyBorder="1" applyAlignment="1">
      <alignment horizontal="right" vertical="top" wrapText="1"/>
    </xf>
    <xf numFmtId="0" fontId="3" fillId="0" borderId="4" xfId="0" applyFont="1" applyBorder="1" applyAlignment="1">
      <alignment vertical="top" wrapText="1"/>
    </xf>
    <xf numFmtId="10" fontId="2" fillId="0" borderId="0" xfId="0" applyNumberFormat="1" applyFont="1" applyFill="1" applyBorder="1" applyAlignment="1">
      <alignment horizontal="left" vertical="top" wrapText="1"/>
    </xf>
    <xf numFmtId="9" fontId="3" fillId="11" borderId="4" xfId="0" applyNumberFormat="1" applyFont="1" applyFill="1" applyBorder="1" applyAlignment="1">
      <alignment vertical="top" wrapText="1"/>
    </xf>
    <xf numFmtId="0" fontId="2" fillId="3" borderId="10" xfId="0" applyFont="1" applyFill="1" applyBorder="1" applyAlignment="1">
      <alignment horizontal="left" vertical="top" wrapText="1"/>
    </xf>
    <xf numFmtId="9" fontId="2" fillId="3" borderId="10" xfId="2" applyFont="1" applyFill="1" applyBorder="1" applyAlignment="1">
      <alignment vertical="top" wrapText="1"/>
    </xf>
    <xf numFmtId="9" fontId="3" fillId="0" borderId="10" xfId="2" applyFont="1" applyFill="1" applyBorder="1" applyAlignment="1">
      <alignment vertical="top" wrapText="1"/>
    </xf>
    <xf numFmtId="9" fontId="3" fillId="3" borderId="10" xfId="2" applyFont="1" applyFill="1" applyBorder="1" applyAlignment="1">
      <alignment vertical="top" wrapText="1"/>
    </xf>
    <xf numFmtId="0" fontId="2" fillId="3" borderId="12" xfId="0" applyFont="1" applyFill="1" applyBorder="1" applyAlignment="1">
      <alignment horizontal="left" vertical="top" wrapText="1"/>
    </xf>
    <xf numFmtId="3" fontId="2" fillId="3" borderId="12" xfId="2" applyNumberFormat="1" applyFont="1" applyFill="1" applyBorder="1" applyAlignment="1">
      <alignment vertical="top" wrapText="1"/>
    </xf>
    <xf numFmtId="3" fontId="2" fillId="10" borderId="12" xfId="2" applyNumberFormat="1" applyFont="1" applyFill="1" applyBorder="1" applyAlignment="1">
      <alignment vertical="top" wrapText="1"/>
    </xf>
    <xf numFmtId="3" fontId="2" fillId="9" borderId="12" xfId="2" applyNumberFormat="1" applyFont="1" applyFill="1" applyBorder="1" applyAlignment="1">
      <alignment vertical="top" wrapText="1"/>
    </xf>
    <xf numFmtId="0" fontId="2" fillId="3" borderId="13" xfId="0" applyFont="1" applyFill="1" applyBorder="1" applyAlignment="1">
      <alignment horizontal="left" vertical="top" wrapText="1"/>
    </xf>
    <xf numFmtId="3" fontId="2" fillId="3" borderId="13" xfId="2" applyNumberFormat="1" applyFont="1" applyFill="1" applyBorder="1" applyAlignment="1">
      <alignment vertical="top" wrapText="1"/>
    </xf>
    <xf numFmtId="3" fontId="2" fillId="10" borderId="13" xfId="2" applyNumberFormat="1" applyFont="1" applyFill="1" applyBorder="1" applyAlignment="1">
      <alignment vertical="top" wrapText="1"/>
    </xf>
    <xf numFmtId="3" fontId="2" fillId="9" borderId="13" xfId="2" applyNumberFormat="1" applyFont="1" applyFill="1" applyBorder="1" applyAlignment="1">
      <alignment vertical="top" wrapText="1"/>
    </xf>
    <xf numFmtId="0" fontId="3" fillId="17"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2" fillId="12" borderId="4" xfId="0" applyFont="1" applyFill="1" applyBorder="1" applyAlignment="1">
      <alignment horizontal="left" vertical="top" wrapText="1"/>
    </xf>
    <xf numFmtId="0" fontId="3" fillId="0" borderId="37" xfId="0" applyFont="1" applyBorder="1" applyAlignment="1">
      <alignment horizontal="left" vertical="top"/>
    </xf>
    <xf numFmtId="164" fontId="2" fillId="20" borderId="25" xfId="1" applyNumberFormat="1" applyFont="1" applyFill="1" applyBorder="1" applyAlignment="1">
      <alignment horizontal="left" vertical="top" wrapText="1"/>
    </xf>
    <xf numFmtId="9" fontId="7" fillId="0" borderId="0" xfId="0" applyNumberFormat="1" applyFont="1" applyBorder="1" applyAlignment="1">
      <alignment horizontal="left" vertical="top"/>
    </xf>
    <xf numFmtId="164" fontId="2" fillId="20" borderId="26" xfId="1" applyNumberFormat="1" applyFont="1" applyFill="1" applyBorder="1" applyAlignment="1">
      <alignment horizontal="left" vertical="top" wrapText="1"/>
    </xf>
    <xf numFmtId="164" fontId="3" fillId="18" borderId="4" xfId="1" applyNumberFormat="1" applyFont="1" applyFill="1" applyBorder="1" applyAlignment="1">
      <alignment horizontal="left" vertical="top" wrapText="1"/>
    </xf>
    <xf numFmtId="1" fontId="2" fillId="0" borderId="0" xfId="0" applyNumberFormat="1" applyFont="1" applyBorder="1" applyAlignment="1">
      <alignment horizontal="left" vertical="top"/>
    </xf>
    <xf numFmtId="0" fontId="3" fillId="5" borderId="9" xfId="0" applyFont="1" applyFill="1" applyBorder="1" applyAlignment="1">
      <alignment horizontal="left" vertical="top" wrapText="1"/>
    </xf>
    <xf numFmtId="164" fontId="2" fillId="3" borderId="10" xfId="1" applyNumberFormat="1" applyFont="1" applyFill="1" applyBorder="1" applyAlignment="1">
      <alignment horizontal="left" vertical="top" wrapText="1"/>
    </xf>
    <xf numFmtId="164" fontId="2" fillId="14" borderId="10" xfId="1" applyNumberFormat="1" applyFont="1" applyFill="1" applyBorder="1" applyAlignment="1">
      <alignment horizontal="left" vertical="top" wrapText="1"/>
    </xf>
    <xf numFmtId="164" fontId="2" fillId="3" borderId="12" xfId="1" applyNumberFormat="1" applyFont="1" applyFill="1" applyBorder="1" applyAlignment="1">
      <alignment horizontal="left" vertical="top" wrapText="1"/>
    </xf>
    <xf numFmtId="164" fontId="2" fillId="10" borderId="12" xfId="1" applyNumberFormat="1" applyFont="1" applyFill="1" applyBorder="1" applyAlignment="1">
      <alignment horizontal="left" vertical="top" wrapText="1"/>
    </xf>
    <xf numFmtId="164" fontId="2" fillId="9" borderId="12" xfId="1" applyNumberFormat="1" applyFont="1" applyFill="1" applyBorder="1" applyAlignment="1">
      <alignment horizontal="left" vertical="top" wrapText="1"/>
    </xf>
    <xf numFmtId="164" fontId="2" fillId="3" borderId="13" xfId="1" applyNumberFormat="1" applyFont="1" applyFill="1" applyBorder="1" applyAlignment="1">
      <alignment horizontal="left" vertical="top" wrapText="1"/>
    </xf>
    <xf numFmtId="164" fontId="2" fillId="10" borderId="13" xfId="1" applyNumberFormat="1" applyFont="1" applyFill="1" applyBorder="1" applyAlignment="1">
      <alignment horizontal="left" vertical="top" wrapText="1"/>
    </xf>
    <xf numFmtId="164" fontId="2" fillId="9" borderId="13" xfId="1" applyNumberFormat="1" applyFont="1" applyFill="1" applyBorder="1" applyAlignment="1">
      <alignment horizontal="left" vertical="top" wrapText="1"/>
    </xf>
    <xf numFmtId="9" fontId="2" fillId="3" borderId="10" xfId="0" applyNumberFormat="1" applyFont="1" applyFill="1" applyBorder="1" applyAlignment="1">
      <alignment horizontal="left" vertical="top" wrapText="1"/>
    </xf>
    <xf numFmtId="9" fontId="2" fillId="10" borderId="10" xfId="0" applyNumberFormat="1" applyFont="1" applyFill="1" applyBorder="1" applyAlignment="1">
      <alignment horizontal="left" vertical="top" wrapText="1"/>
    </xf>
    <xf numFmtId="0" fontId="2" fillId="9" borderId="10" xfId="0" applyFont="1" applyFill="1" applyBorder="1" applyAlignment="1">
      <alignment horizontal="left" vertical="top" wrapText="1"/>
    </xf>
    <xf numFmtId="9" fontId="2" fillId="3" borderId="12" xfId="0" applyNumberFormat="1" applyFont="1" applyFill="1" applyBorder="1" applyAlignment="1">
      <alignment horizontal="left" vertical="top" wrapText="1"/>
    </xf>
    <xf numFmtId="9" fontId="2" fillId="10" borderId="12" xfId="0" applyNumberFormat="1" applyFont="1" applyFill="1" applyBorder="1" applyAlignment="1">
      <alignment horizontal="left" vertical="top" wrapText="1"/>
    </xf>
    <xf numFmtId="0" fontId="2" fillId="9" borderId="12" xfId="0" applyFont="1" applyFill="1" applyBorder="1" applyAlignment="1">
      <alignment horizontal="left" vertical="top" wrapText="1"/>
    </xf>
    <xf numFmtId="9" fontId="2" fillId="3" borderId="13" xfId="0" applyNumberFormat="1" applyFont="1" applyFill="1" applyBorder="1" applyAlignment="1">
      <alignment horizontal="left" vertical="top" wrapText="1"/>
    </xf>
    <xf numFmtId="9" fontId="2" fillId="10" borderId="13" xfId="0" applyNumberFormat="1" applyFont="1" applyFill="1" applyBorder="1" applyAlignment="1">
      <alignment horizontal="left" vertical="top" wrapText="1"/>
    </xf>
    <xf numFmtId="0" fontId="2" fillId="9" borderId="13" xfId="0" applyFont="1" applyFill="1" applyBorder="1" applyAlignment="1">
      <alignment horizontal="left" vertical="top" wrapText="1"/>
    </xf>
    <xf numFmtId="3" fontId="3" fillId="3" borderId="10" xfId="2" applyNumberFormat="1" applyFont="1" applyFill="1" applyBorder="1" applyAlignment="1">
      <alignment horizontal="left" vertical="top" wrapText="1"/>
    </xf>
    <xf numFmtId="1" fontId="2" fillId="10" borderId="10" xfId="0" applyNumberFormat="1" applyFont="1" applyFill="1" applyBorder="1" applyAlignment="1">
      <alignment horizontal="left" vertical="top" wrapText="1"/>
    </xf>
    <xf numFmtId="9" fontId="8" fillId="8" borderId="1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40" fillId="0" borderId="0" xfId="0" applyFont="1" applyAlignment="1">
      <alignment horizontal="left" vertical="top" wrapText="1"/>
    </xf>
    <xf numFmtId="3" fontId="2" fillId="3" borderId="12" xfId="2" applyNumberFormat="1" applyFont="1" applyFill="1" applyBorder="1" applyAlignment="1">
      <alignment horizontal="left" vertical="top" wrapText="1"/>
    </xf>
    <xf numFmtId="3" fontId="2" fillId="10" borderId="12" xfId="2" applyNumberFormat="1" applyFont="1" applyFill="1" applyBorder="1" applyAlignment="1">
      <alignment horizontal="left" vertical="top" wrapText="1"/>
    </xf>
    <xf numFmtId="3" fontId="8" fillId="9" borderId="12" xfId="2" applyNumberFormat="1" applyFont="1" applyFill="1" applyBorder="1" applyAlignment="1">
      <alignment horizontal="left" vertical="top" wrapText="1"/>
    </xf>
    <xf numFmtId="0" fontId="8" fillId="3" borderId="13" xfId="0" applyFont="1" applyFill="1" applyBorder="1" applyAlignment="1">
      <alignment horizontal="left" vertical="top" wrapText="1"/>
    </xf>
    <xf numFmtId="3" fontId="2" fillId="3" borderId="13" xfId="2" applyNumberFormat="1" applyFont="1" applyFill="1" applyBorder="1" applyAlignment="1">
      <alignment horizontal="left" vertical="top" wrapText="1"/>
    </xf>
    <xf numFmtId="3" fontId="2" fillId="10" borderId="13" xfId="2" applyNumberFormat="1" applyFont="1" applyFill="1" applyBorder="1" applyAlignment="1">
      <alignment horizontal="left" vertical="top" wrapText="1"/>
    </xf>
    <xf numFmtId="3" fontId="8" fillId="9" borderId="13" xfId="2" applyNumberFormat="1" applyFont="1" applyFill="1" applyBorder="1" applyAlignment="1">
      <alignment horizontal="left" vertical="top" wrapText="1"/>
    </xf>
    <xf numFmtId="0" fontId="7" fillId="0" borderId="0" xfId="0" applyFont="1" applyFill="1" applyAlignment="1">
      <alignment horizontal="left" vertical="top" wrapText="1"/>
    </xf>
    <xf numFmtId="164" fontId="2" fillId="10" borderId="10" xfId="1" applyNumberFormat="1" applyFont="1" applyFill="1" applyBorder="1" applyAlignment="1">
      <alignment horizontal="left" vertical="top" wrapText="1"/>
    </xf>
    <xf numFmtId="164" fontId="2" fillId="9" borderId="10" xfId="1" applyNumberFormat="1" applyFont="1" applyFill="1" applyBorder="1" applyAlignment="1">
      <alignment horizontal="left" vertical="top" wrapText="1"/>
    </xf>
    <xf numFmtId="0" fontId="3" fillId="0" borderId="0" xfId="0" applyFont="1" applyBorder="1" applyAlignment="1">
      <alignment horizontal="left" vertical="top"/>
    </xf>
    <xf numFmtId="3" fontId="41" fillId="2" borderId="4" xfId="0" applyNumberFormat="1" applyFont="1" applyFill="1" applyBorder="1"/>
    <xf numFmtId="9" fontId="2" fillId="0" borderId="4" xfId="0" applyNumberFormat="1" applyFont="1" applyBorder="1" applyAlignment="1">
      <alignment horizontal="right" vertical="top"/>
    </xf>
    <xf numFmtId="0" fontId="7" fillId="2" borderId="0" xfId="0" applyFont="1" applyFill="1" applyBorder="1" applyAlignment="1">
      <alignment horizontal="left" vertical="top"/>
    </xf>
    <xf numFmtId="0" fontId="15" fillId="22" borderId="27" xfId="4" applyFill="1" applyBorder="1" applyAlignment="1">
      <alignment horizontal="left" vertical="top" wrapText="1"/>
    </xf>
    <xf numFmtId="0" fontId="29" fillId="21" borderId="14" xfId="3" applyFont="1" applyFill="1" applyBorder="1" applyAlignment="1">
      <alignment horizontal="left" vertical="center" wrapText="1"/>
    </xf>
    <xf numFmtId="0" fontId="15" fillId="22" borderId="27" xfId="4" applyFill="1" applyBorder="1" applyAlignment="1">
      <alignment horizontal="left" wrapText="1"/>
    </xf>
    <xf numFmtId="0" fontId="23" fillId="24" borderId="15" xfId="4" applyFont="1" applyFill="1" applyBorder="1" applyAlignment="1">
      <alignment horizontal="center"/>
    </xf>
    <xf numFmtId="0" fontId="23" fillId="24" borderId="16" xfId="4" applyFont="1" applyFill="1" applyBorder="1" applyAlignment="1">
      <alignment horizontal="center"/>
    </xf>
    <xf numFmtId="0" fontId="23" fillId="24" borderId="17" xfId="4" applyFont="1" applyFill="1" applyBorder="1" applyAlignment="1">
      <alignment horizontal="center"/>
    </xf>
    <xf numFmtId="0" fontId="29" fillId="21" borderId="27" xfId="3" applyFont="1" applyFill="1" applyBorder="1" applyAlignment="1">
      <alignment horizontal="left" vertical="center" wrapText="1"/>
    </xf>
    <xf numFmtId="0" fontId="15" fillId="22" borderId="27" xfId="4" applyFill="1" applyBorder="1" applyAlignment="1">
      <alignment horizontal="left" vertical="center" wrapText="1"/>
    </xf>
    <xf numFmtId="0" fontId="23" fillId="24" borderId="30" xfId="4" applyFont="1" applyFill="1" applyBorder="1" applyAlignment="1">
      <alignment horizontal="center"/>
    </xf>
    <xf numFmtId="0" fontId="23" fillId="26" borderId="15" xfId="4" applyFont="1" applyFill="1" applyBorder="1" applyAlignment="1">
      <alignment horizontal="center"/>
    </xf>
    <xf numFmtId="0" fontId="23" fillId="26" borderId="16" xfId="4" applyFont="1" applyFill="1" applyBorder="1" applyAlignment="1">
      <alignment horizontal="center"/>
    </xf>
    <xf numFmtId="0" fontId="23" fillId="26" borderId="17" xfId="4" applyFont="1" applyFill="1" applyBorder="1" applyAlignment="1">
      <alignment horizontal="center"/>
    </xf>
    <xf numFmtId="0" fontId="3" fillId="21" borderId="10" xfId="0" applyFont="1" applyFill="1" applyBorder="1" applyAlignment="1">
      <alignment horizontal="left" vertical="top"/>
    </xf>
    <xf numFmtId="0" fontId="3" fillId="21" borderId="13"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3" borderId="11"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14" borderId="4" xfId="0" applyFont="1" applyFill="1" applyBorder="1" applyAlignment="1">
      <alignment horizontal="left" vertical="top" wrapText="1"/>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2" fillId="16"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7" borderId="4" xfId="0" applyFont="1" applyFill="1" applyBorder="1" applyAlignment="1">
      <alignment horizontal="left" vertical="top" wrapText="1"/>
    </xf>
    <xf numFmtId="0" fontId="2" fillId="19" borderId="10" xfId="0" applyFont="1" applyFill="1" applyBorder="1" applyAlignment="1">
      <alignment horizontal="left" vertical="top" wrapText="1"/>
    </xf>
    <xf numFmtId="0" fontId="2" fillId="19" borderId="12" xfId="0" applyFont="1" applyFill="1" applyBorder="1" applyAlignment="1">
      <alignment horizontal="left" vertical="top" wrapText="1"/>
    </xf>
    <xf numFmtId="0" fontId="2" fillId="19" borderId="13" xfId="0" applyFont="1" applyFill="1" applyBorder="1" applyAlignment="1">
      <alignment horizontal="left" vertical="top" wrapText="1"/>
    </xf>
    <xf numFmtId="0" fontId="2" fillId="13" borderId="4" xfId="0" applyFont="1" applyFill="1" applyBorder="1" applyAlignment="1">
      <alignment horizontal="left" vertical="top" wrapText="1"/>
    </xf>
    <xf numFmtId="0" fontId="2" fillId="16"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4" xfId="0" applyFont="1" applyFill="1" applyBorder="1" applyAlignment="1">
      <alignment horizontal="left" vertical="top" wrapText="1"/>
    </xf>
    <xf numFmtId="0" fontId="2" fillId="0" borderId="4" xfId="0" applyFont="1" applyBorder="1" applyAlignment="1">
      <alignment horizontal="left" vertical="top" wrapText="1"/>
    </xf>
    <xf numFmtId="0" fontId="2" fillId="20" borderId="4" xfId="0" applyFont="1" applyFill="1" applyBorder="1" applyAlignment="1">
      <alignment horizontal="left" vertical="top" wrapText="1"/>
    </xf>
    <xf numFmtId="0" fontId="3" fillId="0" borderId="4" xfId="0" applyFont="1" applyBorder="1" applyAlignment="1">
      <alignment horizontal="left" vertical="top" wrapText="1"/>
    </xf>
    <xf numFmtId="0" fontId="2"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39" fillId="0" borderId="0" xfId="0" applyFont="1" applyFill="1" applyBorder="1" applyAlignment="1">
      <alignment horizontal="left" vertical="top"/>
    </xf>
    <xf numFmtId="0" fontId="2" fillId="13" borderId="10" xfId="0" applyFont="1" applyFill="1" applyBorder="1" applyAlignment="1">
      <alignment horizontal="left" vertical="top" wrapText="1"/>
    </xf>
    <xf numFmtId="0" fontId="2" fillId="13" borderId="12" xfId="0" applyFont="1" applyFill="1" applyBorder="1" applyAlignment="1">
      <alignment horizontal="left" vertical="top" wrapText="1"/>
    </xf>
    <xf numFmtId="0" fontId="2" fillId="13" borderId="13"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21" borderId="4" xfId="0" applyFont="1" applyFill="1" applyBorder="1" applyAlignment="1">
      <alignment horizontal="left" vertical="top"/>
    </xf>
    <xf numFmtId="0" fontId="2" fillId="0" borderId="4" xfId="0" applyFont="1" applyBorder="1" applyAlignment="1">
      <alignment horizontal="left" vertical="top"/>
    </xf>
  </cellXfs>
  <cellStyles count="8">
    <cellStyle name="Comma" xfId="1" builtinId="3"/>
    <cellStyle name="Comma 2 2" xfId="6" xr:uid="{30086A6D-57FB-4D55-95BC-22B83C221CA0}"/>
    <cellStyle name="Hyperlink" xfId="5" builtinId="8"/>
    <cellStyle name="Normal" xfId="0" builtinId="0"/>
    <cellStyle name="Normal 2 2" xfId="3" xr:uid="{177F88CA-4821-4000-8F05-073EAABF3EF7}"/>
    <cellStyle name="Normal 4" xfId="4" xr:uid="{D34A1C08-EEF5-4EE5-9F1E-32BB960FBA19}"/>
    <cellStyle name="Percent" xfId="2" builtinId="5"/>
    <cellStyle name="Percent 4" xfId="7" xr:uid="{A9D30A61-0975-4D19-B311-CEFDCB5DEC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bdulrahman Abdelghani" id="{52F0CAB7-82EB-4EBC-952F-73D63B1644E2}" userId="S::abdelgab@unhcr.org::5d22149b-7237-42d7-80fb-d245dba312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0-12-10T18:00:39.93" personId="{52F0CAB7-82EB-4EBC-952F-73D63B1644E2}" id="{07BA3025-3701-48D2-BCAD-537553EF34B7}">
    <text>Need updated figure from Jad which should be ready by tomorrow</text>
  </threadedComment>
</ThreadedComments>
</file>

<file path=xl/threadedComments/threadedComment2.xml><?xml version="1.0" encoding="utf-8"?>
<ThreadedComments xmlns="http://schemas.microsoft.com/office/spreadsheetml/2018/threadedcomments" xmlns:x="http://schemas.openxmlformats.org/spreadsheetml/2006/main">
  <threadedComment ref="J5" dT="2020-10-30T18:03:04.99" personId="{52F0CAB7-82EB-4EBC-952F-73D63B1644E2}" id="{EB3399F3-D5B3-47BB-AE8B-CB4104386B32}">
    <text>= (252000+74520+FHH(66833)+danger(47,940)/total IS+NR+FHH+Danger=441293/609773</text>
  </threadedComment>
  <threadedComment ref="J46" dT="2020-10-30T18:42:32.63" personId="{52F0CAB7-82EB-4EBC-952F-73D63B1644E2}" id="{366BB313-2CA8-4F9E-AF7A-BF1389E5B721}">
    <text>=(lebanese targeted for shelter upgrade+syrian targeted for shelter upgrades other than FHH and PwSN+PRS and PRL targeted)/(total lebanese living in substandard shelters in the 251+total targeted Syrians living below standards and excluding FHH and PwSN+total PRS and PRL)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5998-CD97-43A5-9941-0452BA342617}">
  <dimension ref="A1:M79"/>
  <sheetViews>
    <sheetView topLeftCell="C13" zoomScaleNormal="100" workbookViewId="0">
      <selection activeCell="H12" sqref="H12"/>
    </sheetView>
  </sheetViews>
  <sheetFormatPr defaultColWidth="9.140625" defaultRowHeight="15" x14ac:dyDescent="0.25"/>
  <cols>
    <col min="1" max="1" width="10.85546875" style="29" customWidth="1"/>
    <col min="2" max="2" width="88" style="29" customWidth="1"/>
    <col min="3" max="3" width="28.42578125" style="29" customWidth="1"/>
    <col min="4" max="4" width="21.7109375" style="73" customWidth="1"/>
    <col min="5" max="6" width="21.7109375" style="28" customWidth="1"/>
    <col min="7" max="7" width="21.42578125" style="29" customWidth="1"/>
    <col min="8" max="9" width="21.7109375" style="29" customWidth="1"/>
    <col min="10" max="10" width="2.7109375" style="29" customWidth="1"/>
    <col min="11" max="16384" width="9.140625" style="29"/>
  </cols>
  <sheetData>
    <row r="1" spans="2:10" ht="21" x14ac:dyDescent="0.25">
      <c r="B1" s="24" t="s">
        <v>83</v>
      </c>
      <c r="C1" s="25"/>
      <c r="D1" s="26"/>
      <c r="E1" s="27"/>
      <c r="J1" s="30"/>
    </row>
    <row r="2" spans="2:10" ht="21" x14ac:dyDescent="0.25">
      <c r="B2" s="31"/>
      <c r="C2" s="32"/>
      <c r="D2" s="33"/>
      <c r="E2" s="34"/>
      <c r="J2" s="30"/>
    </row>
    <row r="3" spans="2:10" x14ac:dyDescent="0.25">
      <c r="B3" s="35" t="s">
        <v>84</v>
      </c>
      <c r="C3" s="36" t="s">
        <v>85</v>
      </c>
      <c r="D3" s="33"/>
      <c r="E3" s="34"/>
      <c r="J3" s="30"/>
    </row>
    <row r="4" spans="2:10" x14ac:dyDescent="0.25">
      <c r="B4" s="35" t="s">
        <v>86</v>
      </c>
      <c r="C4" s="36"/>
      <c r="D4" s="33" t="s">
        <v>87</v>
      </c>
      <c r="E4" s="34" t="s">
        <v>88</v>
      </c>
      <c r="J4" s="30"/>
    </row>
    <row r="5" spans="2:10" ht="24" thickBot="1" x14ac:dyDescent="0.3">
      <c r="B5" s="37" t="s">
        <v>89</v>
      </c>
      <c r="C5" s="38" t="s">
        <v>90</v>
      </c>
      <c r="D5" s="39" t="s">
        <v>91</v>
      </c>
      <c r="E5" s="40" t="s">
        <v>92</v>
      </c>
      <c r="J5" s="30"/>
    </row>
    <row r="6" spans="2:10" x14ac:dyDescent="0.25">
      <c r="B6" s="41"/>
      <c r="C6" s="42"/>
      <c r="D6" s="43"/>
      <c r="J6" s="30"/>
    </row>
    <row r="7" spans="2:10" ht="21.75" thickBot="1" x14ac:dyDescent="0.3">
      <c r="B7" s="44"/>
      <c r="C7" s="45"/>
      <c r="D7" s="43"/>
      <c r="J7" s="30"/>
    </row>
    <row r="8" spans="2:10" ht="21" x14ac:dyDescent="0.25">
      <c r="B8" s="46" t="s">
        <v>20</v>
      </c>
      <c r="C8" s="47"/>
      <c r="D8" s="166">
        <v>2017</v>
      </c>
      <c r="E8" s="48">
        <v>2018</v>
      </c>
      <c r="F8" s="166">
        <v>2019</v>
      </c>
      <c r="G8" s="48">
        <v>2020</v>
      </c>
      <c r="H8" s="166">
        <v>2021</v>
      </c>
      <c r="I8" s="49"/>
      <c r="J8" s="30"/>
    </row>
    <row r="9" spans="2:10" ht="21" x14ac:dyDescent="0.35">
      <c r="B9" s="50"/>
      <c r="C9" s="51" t="s">
        <v>93</v>
      </c>
      <c r="D9" s="52">
        <f>D74</f>
        <v>129205628</v>
      </c>
      <c r="E9" s="53">
        <f>G74</f>
        <v>133948768</v>
      </c>
      <c r="F9" s="52">
        <v>156945031</v>
      </c>
      <c r="G9" s="53">
        <v>155600000</v>
      </c>
      <c r="H9" s="52">
        <f>D34</f>
        <v>150235389</v>
      </c>
      <c r="J9" s="30"/>
    </row>
    <row r="10" spans="2:10" ht="18.75" x14ac:dyDescent="0.3">
      <c r="B10" s="50"/>
      <c r="C10" s="54" t="s">
        <v>25</v>
      </c>
      <c r="D10" s="55">
        <f>E56</f>
        <v>0.18798054460226907</v>
      </c>
      <c r="E10" s="56">
        <f>H76</f>
        <v>0.30679727341725155</v>
      </c>
      <c r="F10" s="55">
        <v>0.47</v>
      </c>
      <c r="G10" s="56"/>
      <c r="H10" s="55">
        <v>0.52</v>
      </c>
      <c r="J10" s="30"/>
    </row>
    <row r="11" spans="2:10" ht="19.5" thickBot="1" x14ac:dyDescent="0.35">
      <c r="B11" s="50"/>
      <c r="C11" s="54" t="s">
        <v>26</v>
      </c>
      <c r="D11" s="57">
        <f>1-D10</f>
        <v>0.8120194553977309</v>
      </c>
      <c r="E11" s="58">
        <f>I76</f>
        <v>0.69320272658274851</v>
      </c>
      <c r="F11" s="57">
        <v>0.53</v>
      </c>
      <c r="G11" s="58"/>
      <c r="H11" s="57">
        <v>0.48</v>
      </c>
      <c r="I11" s="49"/>
      <c r="J11" s="30"/>
    </row>
    <row r="12" spans="2:10" ht="19.5" thickBot="1" x14ac:dyDescent="0.35">
      <c r="B12" s="45"/>
      <c r="C12" s="59"/>
      <c r="D12" s="60"/>
      <c r="J12" s="30"/>
    </row>
    <row r="13" spans="2:10" ht="39" customHeight="1" thickBot="1" x14ac:dyDescent="0.3">
      <c r="B13" s="172" t="s">
        <v>94</v>
      </c>
      <c r="C13" s="173" t="s">
        <v>95</v>
      </c>
      <c r="D13" s="168" t="s">
        <v>96</v>
      </c>
      <c r="E13" s="169" t="s">
        <v>97</v>
      </c>
      <c r="F13" s="168" t="s">
        <v>98</v>
      </c>
      <c r="G13" s="169" t="s">
        <v>99</v>
      </c>
      <c r="H13" s="170" t="s">
        <v>137</v>
      </c>
      <c r="J13" s="30"/>
    </row>
    <row r="14" spans="2:10" ht="15.75" x14ac:dyDescent="0.25">
      <c r="B14" s="61" t="s">
        <v>100</v>
      </c>
      <c r="C14" s="62">
        <f>C15+C16+C17+C18</f>
        <v>1951700</v>
      </c>
      <c r="D14" s="63">
        <v>536000</v>
      </c>
      <c r="E14" s="167">
        <v>596144</v>
      </c>
      <c r="F14" s="63">
        <v>694480</v>
      </c>
      <c r="G14" s="167">
        <v>666352</v>
      </c>
      <c r="H14" s="174">
        <v>727682</v>
      </c>
      <c r="J14" s="30"/>
    </row>
    <row r="15" spans="2:10" x14ac:dyDescent="0.25">
      <c r="B15" s="64" t="s">
        <v>102</v>
      </c>
      <c r="C15" s="178">
        <v>855000</v>
      </c>
      <c r="D15" s="66">
        <v>444704</v>
      </c>
      <c r="E15" s="171">
        <v>481978</v>
      </c>
      <c r="F15" s="66">
        <v>581200</v>
      </c>
      <c r="G15" s="171">
        <v>553072</v>
      </c>
      <c r="H15" s="175">
        <v>573445</v>
      </c>
      <c r="J15" s="30"/>
    </row>
    <row r="16" spans="2:10" x14ac:dyDescent="0.25">
      <c r="B16" s="64" t="s">
        <v>103</v>
      </c>
      <c r="C16" s="65">
        <v>889000</v>
      </c>
      <c r="D16" s="66">
        <v>77298</v>
      </c>
      <c r="E16" s="171">
        <v>74166</v>
      </c>
      <c r="F16" s="66">
        <v>77280</v>
      </c>
      <c r="G16" s="171">
        <v>77280</v>
      </c>
      <c r="H16" s="175">
        <v>118237</v>
      </c>
      <c r="J16" s="30"/>
    </row>
    <row r="17" spans="1:10" x14ac:dyDescent="0.25">
      <c r="B17" s="64" t="s">
        <v>17</v>
      </c>
      <c r="C17" s="65">
        <v>27700</v>
      </c>
      <c r="D17" s="66">
        <v>7000</v>
      </c>
      <c r="E17" s="171">
        <v>20000</v>
      </c>
      <c r="F17" s="66">
        <v>18000</v>
      </c>
      <c r="G17" s="171">
        <v>18000</v>
      </c>
      <c r="H17" s="175">
        <v>18000</v>
      </c>
      <c r="J17" s="30"/>
    </row>
    <row r="18" spans="1:10" x14ac:dyDescent="0.25">
      <c r="B18" s="64" t="s">
        <v>18</v>
      </c>
      <c r="C18" s="65">
        <v>180000</v>
      </c>
      <c r="D18" s="66">
        <v>7000</v>
      </c>
      <c r="E18" s="171">
        <v>20000</v>
      </c>
      <c r="F18" s="66">
        <v>18000</v>
      </c>
      <c r="G18" s="171">
        <v>18000</v>
      </c>
      <c r="H18" s="175">
        <v>18000</v>
      </c>
      <c r="J18" s="30"/>
    </row>
    <row r="19" spans="1:10" ht="32.25" customHeight="1" x14ac:dyDescent="0.25">
      <c r="B19" s="64" t="s">
        <v>104</v>
      </c>
      <c r="C19" s="67" t="s">
        <v>105</v>
      </c>
      <c r="D19" s="66">
        <v>40</v>
      </c>
      <c r="E19" s="171">
        <v>60</v>
      </c>
      <c r="F19" s="66">
        <v>60</v>
      </c>
      <c r="G19" s="171" t="s">
        <v>101</v>
      </c>
      <c r="H19" s="175" t="s">
        <v>101</v>
      </c>
      <c r="J19" s="30"/>
    </row>
    <row r="20" spans="1:10" x14ac:dyDescent="0.25">
      <c r="B20" s="64"/>
      <c r="C20" s="67" t="s">
        <v>106</v>
      </c>
      <c r="D20" s="66"/>
      <c r="E20" s="171">
        <v>8</v>
      </c>
      <c r="F20" s="66" t="s">
        <v>107</v>
      </c>
      <c r="G20" s="171" t="s">
        <v>107</v>
      </c>
      <c r="H20" s="175" t="s">
        <v>107</v>
      </c>
      <c r="J20" s="30"/>
    </row>
    <row r="21" spans="1:10" ht="15.75" thickBot="1" x14ac:dyDescent="0.3">
      <c r="B21" s="68"/>
      <c r="C21" s="69" t="s">
        <v>108</v>
      </c>
      <c r="D21" s="70"/>
      <c r="E21" s="176">
        <v>8</v>
      </c>
      <c r="F21" s="70">
        <v>15</v>
      </c>
      <c r="G21" s="176" t="s">
        <v>101</v>
      </c>
      <c r="H21" s="177" t="s">
        <v>101</v>
      </c>
      <c r="J21" s="30"/>
    </row>
    <row r="22" spans="1:10" ht="16.5" thickBot="1" x14ac:dyDescent="0.3">
      <c r="B22" s="71"/>
      <c r="C22" s="72"/>
      <c r="E22" s="74"/>
      <c r="F22" s="75"/>
      <c r="J22" s="30"/>
    </row>
    <row r="23" spans="1:10" ht="21" x14ac:dyDescent="0.35">
      <c r="B23" s="76" t="s">
        <v>109</v>
      </c>
      <c r="C23" s="77" t="s">
        <v>110</v>
      </c>
      <c r="D23" s="279">
        <v>2021</v>
      </c>
      <c r="E23" s="280"/>
      <c r="F23" s="281"/>
      <c r="J23" s="30"/>
    </row>
    <row r="24" spans="1:10" x14ac:dyDescent="0.25">
      <c r="B24" s="79"/>
      <c r="C24" s="80"/>
      <c r="D24" s="81" t="s">
        <v>20</v>
      </c>
      <c r="E24" s="82" t="s">
        <v>25</v>
      </c>
      <c r="F24" s="83" t="s">
        <v>26</v>
      </c>
      <c r="J24" s="30"/>
    </row>
    <row r="25" spans="1:10" ht="21" x14ac:dyDescent="0.25">
      <c r="A25" s="84" t="s">
        <v>111</v>
      </c>
      <c r="B25" s="282" t="s">
        <v>138</v>
      </c>
      <c r="C25" s="282"/>
      <c r="D25" s="85">
        <f>D26</f>
        <v>63516312</v>
      </c>
      <c r="E25" s="86"/>
      <c r="F25" s="87"/>
      <c r="J25" s="30"/>
    </row>
    <row r="26" spans="1:10" ht="41.1" customHeight="1" x14ac:dyDescent="0.25">
      <c r="A26" s="84" t="s">
        <v>113</v>
      </c>
      <c r="B26" s="283" t="s">
        <v>139</v>
      </c>
      <c r="C26" s="283"/>
      <c r="D26" s="85">
        <f>'SH LOGFRAME'!N12</f>
        <v>63516312</v>
      </c>
      <c r="E26" s="88">
        <v>1</v>
      </c>
      <c r="F26" s="89">
        <v>0</v>
      </c>
      <c r="J26" s="30"/>
    </row>
    <row r="27" spans="1:10" ht="30" customHeight="1" x14ac:dyDescent="0.25">
      <c r="A27" s="84" t="s">
        <v>115</v>
      </c>
      <c r="B27" s="282" t="s">
        <v>140</v>
      </c>
      <c r="C27" s="282"/>
      <c r="D27" s="95">
        <f>D28+D29</f>
        <v>85669077</v>
      </c>
      <c r="E27" s="96"/>
      <c r="F27" s="97"/>
      <c r="J27" s="30"/>
    </row>
    <row r="28" spans="1:10" ht="21" x14ac:dyDescent="0.3">
      <c r="A28" s="84" t="s">
        <v>117</v>
      </c>
      <c r="B28" s="283" t="s">
        <v>141</v>
      </c>
      <c r="C28" s="283"/>
      <c r="D28" s="98">
        <f>'SH LOGFRAME'!N58</f>
        <v>84469077</v>
      </c>
      <c r="E28" s="88">
        <v>0</v>
      </c>
      <c r="F28" s="89">
        <v>1</v>
      </c>
      <c r="J28" s="30"/>
    </row>
    <row r="29" spans="1:10" ht="33.950000000000003" customHeight="1" x14ac:dyDescent="0.3">
      <c r="A29" s="84" t="s">
        <v>119</v>
      </c>
      <c r="B29" s="283" t="s">
        <v>142</v>
      </c>
      <c r="C29" s="283"/>
      <c r="D29" s="98">
        <f>'SH LOGFRAME'!N86</f>
        <v>1200000</v>
      </c>
      <c r="E29" s="88">
        <v>0</v>
      </c>
      <c r="F29" s="89">
        <v>1</v>
      </c>
      <c r="J29" s="30"/>
    </row>
    <row r="30" spans="1:10" ht="36.950000000000003" customHeight="1" x14ac:dyDescent="0.25">
      <c r="A30" s="84" t="s">
        <v>121</v>
      </c>
      <c r="B30" s="277" t="s">
        <v>143</v>
      </c>
      <c r="C30" s="277"/>
      <c r="D30" s="100">
        <f>D31</f>
        <v>1050000</v>
      </c>
      <c r="E30" s="101"/>
      <c r="F30" s="102"/>
      <c r="J30" s="30"/>
    </row>
    <row r="31" spans="1:10" ht="36" customHeight="1" x14ac:dyDescent="0.3">
      <c r="A31" s="84" t="s">
        <v>123</v>
      </c>
      <c r="B31" s="283" t="s">
        <v>144</v>
      </c>
      <c r="C31" s="283"/>
      <c r="D31" s="98">
        <f>'SH LOGFRAME'!N108</f>
        <v>1050000</v>
      </c>
      <c r="E31" s="103">
        <v>0</v>
      </c>
      <c r="F31" s="89">
        <v>1</v>
      </c>
      <c r="J31" s="30"/>
    </row>
    <row r="32" spans="1:10" ht="18.75" x14ac:dyDescent="0.3">
      <c r="B32" s="104"/>
      <c r="C32" s="104"/>
      <c r="D32" s="92"/>
      <c r="E32" s="93"/>
      <c r="F32" s="94"/>
      <c r="J32" s="30"/>
    </row>
    <row r="33" spans="1:10" x14ac:dyDescent="0.25">
      <c r="D33" s="105"/>
      <c r="E33" s="106"/>
      <c r="F33" s="107"/>
      <c r="J33" s="30"/>
    </row>
    <row r="34" spans="1:10" ht="18.75" x14ac:dyDescent="0.25">
      <c r="A34" s="108"/>
      <c r="B34" s="109" t="s">
        <v>125</v>
      </c>
      <c r="C34" s="110"/>
      <c r="D34" s="111">
        <f>D25+D27+D30</f>
        <v>150235389</v>
      </c>
      <c r="E34" s="112"/>
      <c r="F34" s="113"/>
      <c r="J34" s="30"/>
    </row>
    <row r="35" spans="1:10" ht="18.75" x14ac:dyDescent="0.25">
      <c r="D35" s="105"/>
      <c r="E35" s="116">
        <f>D26</f>
        <v>63516312</v>
      </c>
      <c r="F35" s="117">
        <f>D27+D30</f>
        <v>86719077</v>
      </c>
      <c r="J35" s="30"/>
    </row>
    <row r="36" spans="1:10" ht="21.75" thickBot="1" x14ac:dyDescent="0.4">
      <c r="D36" s="118"/>
      <c r="E36" s="119">
        <f>E35/D34</f>
        <v>0.42277863040644836</v>
      </c>
      <c r="F36" s="120">
        <f>1-E36</f>
        <v>0.57722136959355164</v>
      </c>
      <c r="J36" s="30"/>
    </row>
    <row r="37" spans="1:10" ht="21" x14ac:dyDescent="0.35">
      <c r="D37" s="163"/>
      <c r="E37" s="164"/>
      <c r="F37" s="165"/>
      <c r="J37" s="30"/>
    </row>
    <row r="38" spans="1:10" ht="21" x14ac:dyDescent="0.35">
      <c r="D38" s="163"/>
      <c r="E38" s="164"/>
      <c r="F38" s="165"/>
      <c r="J38" s="30"/>
    </row>
    <row r="39" spans="1:10" ht="21" x14ac:dyDescent="0.35">
      <c r="D39" s="163"/>
      <c r="E39" s="164"/>
      <c r="F39" s="165"/>
      <c r="J39" s="30"/>
    </row>
    <row r="40" spans="1:10" ht="16.5" thickBot="1" x14ac:dyDescent="0.3">
      <c r="B40" s="71"/>
      <c r="C40" s="72"/>
      <c r="E40" s="74"/>
      <c r="F40" s="75"/>
      <c r="J40" s="30"/>
    </row>
    <row r="41" spans="1:10" ht="17.25" customHeight="1" x14ac:dyDescent="0.35">
      <c r="B41" s="76" t="s">
        <v>109</v>
      </c>
      <c r="C41" s="77" t="s">
        <v>110</v>
      </c>
      <c r="D41" s="279">
        <v>2019</v>
      </c>
      <c r="E41" s="280"/>
      <c r="F41" s="281"/>
      <c r="G41" s="78"/>
    </row>
    <row r="42" spans="1:10" x14ac:dyDescent="0.25">
      <c r="B42" s="79"/>
      <c r="C42" s="80"/>
      <c r="D42" s="81" t="s">
        <v>20</v>
      </c>
      <c r="E42" s="82" t="s">
        <v>25</v>
      </c>
      <c r="F42" s="83" t="s">
        <v>26</v>
      </c>
      <c r="G42" s="28"/>
    </row>
    <row r="43" spans="1:10" ht="30.75" customHeight="1" x14ac:dyDescent="0.25">
      <c r="A43" s="84" t="s">
        <v>111</v>
      </c>
      <c r="B43" s="282" t="s">
        <v>112</v>
      </c>
      <c r="C43" s="282"/>
      <c r="D43" s="85">
        <v>73756531</v>
      </c>
      <c r="E43" s="86"/>
      <c r="F43" s="87"/>
      <c r="G43" s="28"/>
    </row>
    <row r="44" spans="1:10" ht="34.5" customHeight="1" x14ac:dyDescent="0.25">
      <c r="A44" s="84" t="s">
        <v>113</v>
      </c>
      <c r="B44" s="283" t="s">
        <v>114</v>
      </c>
      <c r="C44" s="283"/>
      <c r="D44" s="85">
        <f>D43</f>
        <v>73756531</v>
      </c>
      <c r="E44" s="88">
        <v>0.4</v>
      </c>
      <c r="F44" s="89">
        <v>0.6</v>
      </c>
      <c r="G44" s="28"/>
    </row>
    <row r="45" spans="1:10" ht="34.5" customHeight="1" x14ac:dyDescent="0.3">
      <c r="A45" s="90"/>
      <c r="B45" s="91"/>
      <c r="C45" s="91"/>
      <c r="D45" s="92"/>
      <c r="E45" s="93">
        <f>D44*E44</f>
        <v>29502612.400000002</v>
      </c>
      <c r="F45" s="94">
        <f>F44*D44</f>
        <v>44253918.600000001</v>
      </c>
      <c r="G45" s="28"/>
    </row>
    <row r="46" spans="1:10" ht="33.75" customHeight="1" x14ac:dyDescent="0.25">
      <c r="A46" s="84" t="s">
        <v>115</v>
      </c>
      <c r="B46" s="282" t="s">
        <v>116</v>
      </c>
      <c r="C46" s="282"/>
      <c r="D46" s="95">
        <f>D47+D48</f>
        <v>81763500</v>
      </c>
      <c r="E46" s="96"/>
      <c r="F46" s="97"/>
      <c r="G46" s="28"/>
    </row>
    <row r="47" spans="1:10" ht="30" customHeight="1" x14ac:dyDescent="0.3">
      <c r="A47" s="84" t="s">
        <v>117</v>
      </c>
      <c r="B47" s="283" t="s">
        <v>118</v>
      </c>
      <c r="C47" s="283"/>
      <c r="D47" s="98">
        <v>79963500</v>
      </c>
      <c r="E47" s="88">
        <v>0</v>
      </c>
      <c r="F47" s="89">
        <v>1</v>
      </c>
      <c r="G47" s="28"/>
    </row>
    <row r="48" spans="1:10" ht="32.25" customHeight="1" x14ac:dyDescent="0.3">
      <c r="A48" s="84" t="s">
        <v>119</v>
      </c>
      <c r="B48" s="283" t="s">
        <v>120</v>
      </c>
      <c r="C48" s="283"/>
      <c r="D48" s="98">
        <v>1800000</v>
      </c>
      <c r="E48" s="88">
        <v>0</v>
      </c>
      <c r="F48" s="89">
        <v>1</v>
      </c>
      <c r="G48" s="28"/>
    </row>
    <row r="49" spans="1:13" ht="32.25" customHeight="1" x14ac:dyDescent="0.3">
      <c r="A49" s="90"/>
      <c r="B49" s="99"/>
      <c r="C49" s="99"/>
      <c r="D49" s="92"/>
      <c r="E49" s="93">
        <f>E47*D47</f>
        <v>0</v>
      </c>
      <c r="F49" s="94">
        <f>(D47*F47)+(D48*F48)</f>
        <v>81763500</v>
      </c>
      <c r="G49" s="28"/>
    </row>
    <row r="50" spans="1:13" ht="35.25" customHeight="1" x14ac:dyDescent="0.25">
      <c r="A50" s="84" t="s">
        <v>121</v>
      </c>
      <c r="B50" s="277" t="s">
        <v>122</v>
      </c>
      <c r="C50" s="277"/>
      <c r="D50" s="100">
        <v>1425000</v>
      </c>
      <c r="E50" s="101"/>
      <c r="F50" s="102"/>
      <c r="G50" s="28"/>
    </row>
    <row r="51" spans="1:13" ht="32.25" customHeight="1" x14ac:dyDescent="0.3">
      <c r="A51" s="84" t="s">
        <v>123</v>
      </c>
      <c r="B51" s="283" t="s">
        <v>124</v>
      </c>
      <c r="C51" s="283"/>
      <c r="D51" s="98">
        <v>1425000</v>
      </c>
      <c r="E51" s="103">
        <v>0</v>
      </c>
      <c r="F51" s="89">
        <v>1</v>
      </c>
      <c r="G51" s="28"/>
    </row>
    <row r="52" spans="1:13" ht="32.25" customHeight="1" x14ac:dyDescent="0.3">
      <c r="B52" s="104"/>
      <c r="C52" s="104"/>
      <c r="D52" s="92"/>
      <c r="E52" s="93">
        <f>D51*E51</f>
        <v>0</v>
      </c>
      <c r="F52" s="94">
        <f>F51*D51</f>
        <v>1425000</v>
      </c>
      <c r="G52" s="28"/>
    </row>
    <row r="53" spans="1:13" x14ac:dyDescent="0.25">
      <c r="D53" s="105"/>
      <c r="E53" s="106"/>
      <c r="F53" s="107"/>
      <c r="G53" s="28"/>
    </row>
    <row r="54" spans="1:13" s="115" customFormat="1" ht="30" customHeight="1" x14ac:dyDescent="0.25">
      <c r="A54" s="108"/>
      <c r="B54" s="109" t="s">
        <v>125</v>
      </c>
      <c r="C54" s="110"/>
      <c r="D54" s="111">
        <f>D43+D46+D50</f>
        <v>156945031</v>
      </c>
      <c r="E54" s="112"/>
      <c r="F54" s="113"/>
      <c r="G54" s="114"/>
    </row>
    <row r="55" spans="1:13" ht="30" customHeight="1" x14ac:dyDescent="0.25">
      <c r="D55" s="105"/>
      <c r="E55" s="116">
        <f>E45+E49</f>
        <v>29502612.400000002</v>
      </c>
      <c r="F55" s="117">
        <f>F45+F49+F52</f>
        <v>127442418.59999999</v>
      </c>
    </row>
    <row r="56" spans="1:13" ht="30" customHeight="1" thickBot="1" x14ac:dyDescent="0.4">
      <c r="D56" s="118"/>
      <c r="E56" s="119">
        <f>E55/D54</f>
        <v>0.18798054460226907</v>
      </c>
      <c r="F56" s="120">
        <f>1-E56</f>
        <v>0.8120194553977309</v>
      </c>
    </row>
    <row r="57" spans="1:13" ht="30" customHeight="1" thickBot="1" x14ac:dyDescent="0.3"/>
    <row r="58" spans="1:13" ht="30" customHeight="1" thickBot="1" x14ac:dyDescent="0.4">
      <c r="E58" s="121" t="s">
        <v>126</v>
      </c>
      <c r="H58" s="122">
        <f>(D54-G74)</f>
        <v>22996263</v>
      </c>
    </row>
    <row r="59" spans="1:13" ht="30" customHeight="1" thickBot="1" x14ac:dyDescent="0.4">
      <c r="H59" s="123">
        <f>H58/D54</f>
        <v>0.14652431398098867</v>
      </c>
    </row>
    <row r="60" spans="1:13" ht="20.100000000000001" customHeight="1" x14ac:dyDescent="0.35">
      <c r="B60" s="76" t="s">
        <v>109</v>
      </c>
      <c r="C60" s="77" t="s">
        <v>110</v>
      </c>
      <c r="D60" s="279">
        <v>2017</v>
      </c>
      <c r="E60" s="280"/>
      <c r="F60" s="284"/>
      <c r="G60" s="285">
        <v>2018</v>
      </c>
      <c r="H60" s="286"/>
      <c r="I60" s="287"/>
      <c r="J60" s="124"/>
    </row>
    <row r="61" spans="1:13" ht="18.75" customHeight="1" x14ac:dyDescent="0.25">
      <c r="B61" s="79"/>
      <c r="C61" s="80"/>
      <c r="D61" s="81" t="s">
        <v>20</v>
      </c>
      <c r="E61" s="82" t="s">
        <v>25</v>
      </c>
      <c r="F61" s="125" t="s">
        <v>26</v>
      </c>
      <c r="G61" s="126" t="s">
        <v>127</v>
      </c>
      <c r="H61" s="127" t="s">
        <v>25</v>
      </c>
      <c r="I61" s="128" t="s">
        <v>26</v>
      </c>
      <c r="J61" s="129"/>
    </row>
    <row r="62" spans="1:13" ht="39" customHeight="1" x14ac:dyDescent="0.25">
      <c r="A62" s="84" t="s">
        <v>111</v>
      </c>
      <c r="B62" s="282" t="s">
        <v>128</v>
      </c>
      <c r="C62" s="282"/>
      <c r="D62" s="130">
        <f>D74-D71-D65</f>
        <v>21205628</v>
      </c>
      <c r="E62" s="86"/>
      <c r="F62" s="131"/>
      <c r="G62" s="132">
        <f>G63</f>
        <v>30933600</v>
      </c>
      <c r="H62" s="133"/>
      <c r="I62" s="134"/>
      <c r="J62" s="129"/>
    </row>
    <row r="63" spans="1:13" ht="33" customHeight="1" x14ac:dyDescent="0.3">
      <c r="A63" s="84" t="s">
        <v>113</v>
      </c>
      <c r="B63" s="278" t="s">
        <v>129</v>
      </c>
      <c r="C63" s="278"/>
      <c r="D63" s="85">
        <f>D62</f>
        <v>21205628</v>
      </c>
      <c r="E63" s="88">
        <v>1</v>
      </c>
      <c r="F63" s="135">
        <v>0</v>
      </c>
      <c r="G63" s="136">
        <v>30933600</v>
      </c>
      <c r="H63" s="137">
        <v>1</v>
      </c>
      <c r="I63" s="138">
        <v>0</v>
      </c>
      <c r="J63" s="129"/>
    </row>
    <row r="64" spans="1:13" ht="24.95" customHeight="1" x14ac:dyDescent="0.3">
      <c r="B64" s="139"/>
      <c r="C64" s="139"/>
      <c r="D64" s="92"/>
      <c r="E64" s="93">
        <f>D63</f>
        <v>21205628</v>
      </c>
      <c r="F64" s="140">
        <f>F63*D63</f>
        <v>0</v>
      </c>
      <c r="G64" s="136"/>
      <c r="H64" s="141">
        <f>G63*H63</f>
        <v>30933600</v>
      </c>
      <c r="I64" s="142">
        <f>I63*G63</f>
        <v>0</v>
      </c>
      <c r="J64" s="129"/>
      <c r="M64" s="29" t="s">
        <v>130</v>
      </c>
    </row>
    <row r="65" spans="1:10" ht="28.5" customHeight="1" x14ac:dyDescent="0.25">
      <c r="A65" s="84" t="s">
        <v>115</v>
      </c>
      <c r="B65" s="282" t="s">
        <v>131</v>
      </c>
      <c r="C65" s="282"/>
      <c r="D65" s="95">
        <v>105000000</v>
      </c>
      <c r="E65" s="96"/>
      <c r="F65" s="143"/>
      <c r="G65" s="144">
        <f>G66</f>
        <v>98915168</v>
      </c>
      <c r="H65" s="133"/>
      <c r="I65" s="134"/>
      <c r="J65" s="129"/>
    </row>
    <row r="66" spans="1:10" ht="30.75" customHeight="1" x14ac:dyDescent="0.3">
      <c r="A66" s="84" t="s">
        <v>117</v>
      </c>
      <c r="B66" s="276" t="s">
        <v>132</v>
      </c>
      <c r="C66" s="276"/>
      <c r="D66" s="98">
        <f>D65</f>
        <v>105000000</v>
      </c>
      <c r="E66" s="88">
        <v>0.33</v>
      </c>
      <c r="F66" s="135">
        <v>0.66</v>
      </c>
      <c r="G66" s="136">
        <v>98915168</v>
      </c>
      <c r="H66" s="137">
        <v>0.1</v>
      </c>
      <c r="I66" s="138">
        <v>0.9</v>
      </c>
      <c r="J66" s="129"/>
    </row>
    <row r="67" spans="1:10" ht="24.95" customHeight="1" x14ac:dyDescent="0.3">
      <c r="A67" s="84"/>
      <c r="B67" s="145"/>
      <c r="C67" s="145"/>
      <c r="D67" s="98"/>
      <c r="E67" s="93">
        <f>D66*E66</f>
        <v>34650000</v>
      </c>
      <c r="F67" s="140">
        <f>F66*D66</f>
        <v>69300000</v>
      </c>
      <c r="G67" s="136"/>
      <c r="H67" s="141">
        <f>G66*H66</f>
        <v>9891516.8000000007</v>
      </c>
      <c r="I67" s="142">
        <f>I66*G66</f>
        <v>89023651.200000003</v>
      </c>
      <c r="J67" s="129"/>
    </row>
    <row r="68" spans="1:10" ht="24.95" customHeight="1" x14ac:dyDescent="0.3">
      <c r="A68" s="84" t="s">
        <v>119</v>
      </c>
      <c r="B68" s="276" t="s">
        <v>133</v>
      </c>
      <c r="C68" s="276"/>
      <c r="D68" s="98">
        <v>0</v>
      </c>
      <c r="E68" s="88">
        <v>0.1</v>
      </c>
      <c r="F68" s="135">
        <v>0.9</v>
      </c>
      <c r="G68" s="136">
        <v>2700000</v>
      </c>
      <c r="H68" s="137">
        <v>0.1</v>
      </c>
      <c r="I68" s="138">
        <v>0.9</v>
      </c>
      <c r="J68" s="129"/>
    </row>
    <row r="69" spans="1:10" ht="24.95" customHeight="1" x14ac:dyDescent="0.3">
      <c r="B69" s="104"/>
      <c r="C69" s="104"/>
      <c r="D69" s="92"/>
      <c r="E69" s="93">
        <f>D68*E68</f>
        <v>0</v>
      </c>
      <c r="F69" s="140">
        <f>F68*D68</f>
        <v>0</v>
      </c>
      <c r="G69" s="136"/>
      <c r="H69" s="141">
        <f>G68*H68</f>
        <v>270000</v>
      </c>
      <c r="I69" s="142">
        <f>I68*G68</f>
        <v>2430000</v>
      </c>
      <c r="J69" s="129"/>
    </row>
    <row r="70" spans="1:10" ht="39.75" customHeight="1" x14ac:dyDescent="0.25">
      <c r="A70" s="84" t="s">
        <v>121</v>
      </c>
      <c r="B70" s="277" t="s">
        <v>134</v>
      </c>
      <c r="C70" s="277"/>
      <c r="D70" s="100">
        <f>D71</f>
        <v>3000000</v>
      </c>
      <c r="E70" s="101"/>
      <c r="F70" s="146"/>
      <c r="G70" s="100">
        <f>G71</f>
        <v>1400000</v>
      </c>
      <c r="H70" s="133"/>
      <c r="I70" s="134"/>
      <c r="J70" s="129"/>
    </row>
    <row r="71" spans="1:10" ht="36" customHeight="1" x14ac:dyDescent="0.3">
      <c r="A71" s="84" t="s">
        <v>123</v>
      </c>
      <c r="B71" s="278" t="s">
        <v>135</v>
      </c>
      <c r="C71" s="278"/>
      <c r="D71" s="98">
        <v>3000000</v>
      </c>
      <c r="E71" s="103">
        <v>0.1</v>
      </c>
      <c r="F71" s="135">
        <v>0.9</v>
      </c>
      <c r="G71" s="136">
        <v>1400000</v>
      </c>
      <c r="H71" s="147">
        <v>0</v>
      </c>
      <c r="I71" s="138">
        <v>1</v>
      </c>
      <c r="J71" s="129"/>
    </row>
    <row r="72" spans="1:10" ht="24.95" customHeight="1" x14ac:dyDescent="0.3">
      <c r="B72" s="104"/>
      <c r="C72" s="104"/>
      <c r="D72" s="92"/>
      <c r="E72" s="93">
        <f>D71*E71</f>
        <v>300000</v>
      </c>
      <c r="F72" s="140">
        <f>F71*D71</f>
        <v>2700000</v>
      </c>
      <c r="G72" s="136"/>
      <c r="H72" s="141">
        <f>G71*H71</f>
        <v>0</v>
      </c>
      <c r="I72" s="142">
        <f>I71*G71</f>
        <v>1400000</v>
      </c>
      <c r="J72" s="129"/>
    </row>
    <row r="73" spans="1:10" x14ac:dyDescent="0.25">
      <c r="D73" s="105"/>
      <c r="E73" s="106"/>
      <c r="F73" s="148"/>
      <c r="G73" s="149"/>
      <c r="H73" s="150"/>
      <c r="I73" s="151"/>
      <c r="J73" s="129"/>
    </row>
    <row r="74" spans="1:10" ht="18.75" x14ac:dyDescent="0.25">
      <c r="A74" s="108"/>
      <c r="B74" s="109" t="s">
        <v>125</v>
      </c>
      <c r="C74" s="110"/>
      <c r="D74" s="111">
        <v>129205628</v>
      </c>
      <c r="E74" s="112"/>
      <c r="F74" s="152"/>
      <c r="G74" s="153">
        <f>G63+G66+G68+G71</f>
        <v>133948768</v>
      </c>
      <c r="H74" s="154"/>
      <c r="I74" s="155"/>
      <c r="J74" s="156"/>
    </row>
    <row r="75" spans="1:10" ht="18.75" x14ac:dyDescent="0.25">
      <c r="D75" s="105"/>
      <c r="E75" s="116">
        <f>E64+E67+E69+E72</f>
        <v>56155628</v>
      </c>
      <c r="F75" s="157">
        <f>F64+F67+F69+F72</f>
        <v>72000000</v>
      </c>
      <c r="G75" s="158"/>
      <c r="H75" s="159">
        <f>H64+H67+H69+H72</f>
        <v>41095116.799999997</v>
      </c>
      <c r="I75" s="160">
        <f>I64+I67+I69+I72</f>
        <v>92853651.200000003</v>
      </c>
      <c r="J75" s="30"/>
    </row>
    <row r="76" spans="1:10" ht="21.75" thickBot="1" x14ac:dyDescent="0.4">
      <c r="D76" s="118"/>
      <c r="E76" s="119">
        <f>E75/D74</f>
        <v>0.4346221512889516</v>
      </c>
      <c r="F76" s="161">
        <f>1-E76</f>
        <v>0.56537784871104835</v>
      </c>
      <c r="G76" s="162"/>
      <c r="H76" s="119">
        <f>H75/G74</f>
        <v>0.30679727341725155</v>
      </c>
      <c r="I76" s="120">
        <f>1-H76</f>
        <v>0.69320272658274851</v>
      </c>
      <c r="J76" s="30"/>
    </row>
    <row r="77" spans="1:10" ht="15.75" thickBot="1" x14ac:dyDescent="0.3"/>
    <row r="78" spans="1:10" ht="21.75" thickBot="1" x14ac:dyDescent="0.4">
      <c r="E78" s="121" t="s">
        <v>136</v>
      </c>
      <c r="H78" s="122">
        <f>(G74-D74)</f>
        <v>4743140</v>
      </c>
    </row>
    <row r="79" spans="1:10" ht="21.75" thickBot="1" x14ac:dyDescent="0.4">
      <c r="H79" s="123">
        <f>H78/D74</f>
        <v>3.6710010805411662E-2</v>
      </c>
    </row>
  </sheetData>
  <mergeCells count="25">
    <mergeCell ref="G60:I60"/>
    <mergeCell ref="B62:C62"/>
    <mergeCell ref="B63:C63"/>
    <mergeCell ref="D41:F41"/>
    <mergeCell ref="B43:C43"/>
    <mergeCell ref="B44:C44"/>
    <mergeCell ref="B46:C46"/>
    <mergeCell ref="B47:C47"/>
    <mergeCell ref="B48:C48"/>
    <mergeCell ref="B68:C68"/>
    <mergeCell ref="B70:C70"/>
    <mergeCell ref="B71:C71"/>
    <mergeCell ref="D23:F23"/>
    <mergeCell ref="B25:C25"/>
    <mergeCell ref="B26:C26"/>
    <mergeCell ref="B27:C27"/>
    <mergeCell ref="B28:C28"/>
    <mergeCell ref="B50:C50"/>
    <mergeCell ref="B51:C51"/>
    <mergeCell ref="D60:F60"/>
    <mergeCell ref="B29:C29"/>
    <mergeCell ref="B30:C30"/>
    <mergeCell ref="B31:C31"/>
    <mergeCell ref="B65:C65"/>
    <mergeCell ref="B66:C66"/>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E82D-9E1E-4C04-8D73-803E53C5AEDD}">
  <sheetPr>
    <pageSetUpPr fitToPage="1"/>
  </sheetPr>
  <dimension ref="A1:AV1148"/>
  <sheetViews>
    <sheetView tabSelected="1" topLeftCell="A85" zoomScale="110" zoomScaleNormal="110" zoomScaleSheetLayoutView="90" zoomScalePageLayoutView="90" workbookViewId="0">
      <selection activeCell="A92" sqref="A92"/>
    </sheetView>
  </sheetViews>
  <sheetFormatPr defaultColWidth="14.42578125" defaultRowHeight="15" customHeight="1" x14ac:dyDescent="0.25"/>
  <cols>
    <col min="1" max="1" width="26.42578125" style="188" customWidth="1"/>
    <col min="2" max="2" width="4.42578125" style="188" customWidth="1"/>
    <col min="3" max="3" width="31.42578125" style="188" customWidth="1"/>
    <col min="4" max="4" width="15.5703125" style="211" customWidth="1"/>
    <col min="5" max="5" width="64.42578125" style="211" customWidth="1"/>
    <col min="6" max="6" width="17.28515625" style="188" customWidth="1"/>
    <col min="7" max="7" width="9" style="188" customWidth="1"/>
    <col min="8" max="8" width="13.28515625" style="188" customWidth="1"/>
    <col min="9" max="9" width="10.7109375" style="188" customWidth="1"/>
    <col min="10" max="10" width="13.5703125" style="275" customWidth="1"/>
    <col min="11" max="11" width="8.7109375" style="275" customWidth="1"/>
    <col min="12" max="12" width="4.42578125" style="6" customWidth="1"/>
    <col min="13" max="13" width="24.140625" style="3" customWidth="1"/>
    <col min="14" max="34" width="14.42578125" style="3"/>
    <col min="35" max="16384" width="14.42578125" style="188"/>
  </cols>
  <sheetData>
    <row r="1" spans="1:34" ht="15" customHeight="1" x14ac:dyDescent="0.25">
      <c r="A1" s="321" t="s">
        <v>154</v>
      </c>
      <c r="B1" s="321"/>
      <c r="C1" s="321"/>
      <c r="D1" s="321"/>
      <c r="E1" s="321"/>
      <c r="F1" s="321"/>
      <c r="G1" s="321"/>
      <c r="H1" s="321"/>
      <c r="I1" s="321"/>
      <c r="J1" s="187"/>
      <c r="K1" s="187"/>
      <c r="M1" s="6"/>
      <c r="N1" s="6"/>
    </row>
    <row r="2" spans="1:34" ht="15" customHeight="1" x14ac:dyDescent="0.25">
      <c r="A2" s="321"/>
      <c r="B2" s="321"/>
      <c r="C2" s="321"/>
      <c r="D2" s="321"/>
      <c r="E2" s="321"/>
      <c r="F2" s="321"/>
      <c r="G2" s="321"/>
      <c r="H2" s="321"/>
      <c r="I2" s="321"/>
      <c r="J2" s="187"/>
      <c r="K2" s="187"/>
      <c r="M2" s="6"/>
      <c r="N2" s="6"/>
    </row>
    <row r="3" spans="1:34" ht="12.75" customHeight="1" x14ac:dyDescent="0.25">
      <c r="A3" s="6"/>
      <c r="B3" s="183"/>
      <c r="C3" s="183"/>
      <c r="D3" s="183"/>
      <c r="E3" s="183"/>
      <c r="F3" s="183"/>
      <c r="G3" s="183"/>
      <c r="H3" s="183"/>
      <c r="I3" s="183"/>
      <c r="J3" s="290">
        <v>2022</v>
      </c>
      <c r="K3" s="291"/>
      <c r="M3" s="6"/>
      <c r="N3" s="6"/>
    </row>
    <row r="4" spans="1:34" x14ac:dyDescent="0.25">
      <c r="A4" s="189" t="s">
        <v>0</v>
      </c>
      <c r="B4" s="1" t="s">
        <v>1</v>
      </c>
      <c r="C4" s="189" t="s">
        <v>2</v>
      </c>
      <c r="D4" s="1" t="s">
        <v>3</v>
      </c>
      <c r="E4" s="1" t="s">
        <v>4</v>
      </c>
      <c r="F4" s="189" t="s">
        <v>5</v>
      </c>
      <c r="G4" s="189" t="s">
        <v>6</v>
      </c>
      <c r="H4" s="189" t="s">
        <v>7</v>
      </c>
      <c r="I4" s="1" t="s">
        <v>8</v>
      </c>
      <c r="J4" s="10" t="s">
        <v>9</v>
      </c>
      <c r="K4" s="11" t="s">
        <v>10</v>
      </c>
      <c r="M4" s="6"/>
      <c r="N4" s="6"/>
    </row>
    <row r="5" spans="1:34" x14ac:dyDescent="0.25">
      <c r="A5" s="308" t="s">
        <v>11</v>
      </c>
      <c r="B5" s="298" t="s">
        <v>12</v>
      </c>
      <c r="C5" s="298" t="s">
        <v>155</v>
      </c>
      <c r="D5" s="298" t="s">
        <v>13</v>
      </c>
      <c r="E5" s="298" t="s">
        <v>56</v>
      </c>
      <c r="F5" s="298" t="s">
        <v>14</v>
      </c>
      <c r="G5" s="298" t="s">
        <v>15</v>
      </c>
      <c r="H5" s="181" t="s">
        <v>16</v>
      </c>
      <c r="I5" s="12">
        <v>0.4</v>
      </c>
      <c r="J5" s="190">
        <v>0.76</v>
      </c>
      <c r="K5" s="13"/>
      <c r="M5" s="191"/>
      <c r="N5" s="6"/>
    </row>
    <row r="6" spans="1:34" x14ac:dyDescent="0.25">
      <c r="A6" s="308"/>
      <c r="B6" s="298"/>
      <c r="C6" s="298"/>
      <c r="D6" s="298"/>
      <c r="E6" s="298"/>
      <c r="F6" s="298"/>
      <c r="G6" s="298"/>
      <c r="H6" s="181" t="s">
        <v>17</v>
      </c>
      <c r="I6" s="12"/>
      <c r="J6" s="14"/>
      <c r="K6" s="13"/>
      <c r="M6" s="6"/>
      <c r="N6" s="6"/>
    </row>
    <row r="7" spans="1:34" ht="12.75" customHeight="1" x14ac:dyDescent="0.25">
      <c r="A7" s="308"/>
      <c r="B7" s="298"/>
      <c r="C7" s="298"/>
      <c r="D7" s="298"/>
      <c r="E7" s="298"/>
      <c r="F7" s="298"/>
      <c r="G7" s="298"/>
      <c r="H7" s="181" t="s">
        <v>18</v>
      </c>
      <c r="I7" s="12"/>
      <c r="J7" s="14"/>
      <c r="K7" s="13"/>
      <c r="M7" s="6"/>
      <c r="N7" s="6"/>
    </row>
    <row r="8" spans="1:34" ht="36.75" customHeight="1" x14ac:dyDescent="0.25">
      <c r="A8" s="308"/>
      <c r="B8" s="298"/>
      <c r="C8" s="298"/>
      <c r="D8" s="298"/>
      <c r="E8" s="298"/>
      <c r="F8" s="298"/>
      <c r="G8" s="298"/>
      <c r="H8" s="181" t="s">
        <v>19</v>
      </c>
      <c r="I8" s="12"/>
      <c r="J8" s="14"/>
      <c r="K8" s="13"/>
      <c r="M8" s="6"/>
      <c r="N8" s="6"/>
    </row>
    <row r="9" spans="1:34" s="23" customFormat="1" ht="12.75" customHeight="1" x14ac:dyDescent="0.25">
      <c r="A9" s="192"/>
      <c r="B9" s="193"/>
      <c r="C9" s="193"/>
      <c r="D9" s="192"/>
      <c r="E9" s="192"/>
      <c r="F9" s="193"/>
      <c r="G9" s="193"/>
      <c r="H9" s="193"/>
      <c r="I9" s="179"/>
      <c r="L9" s="6"/>
      <c r="M9" s="6"/>
      <c r="N9" s="6"/>
      <c r="O9" s="3"/>
      <c r="P9" s="3"/>
      <c r="Q9" s="3"/>
      <c r="R9" s="3"/>
      <c r="S9" s="3"/>
      <c r="T9" s="3"/>
      <c r="U9" s="3"/>
      <c r="V9" s="3"/>
      <c r="W9" s="3"/>
      <c r="X9" s="3"/>
      <c r="Y9" s="3"/>
      <c r="Z9" s="3"/>
      <c r="AA9" s="3"/>
      <c r="AB9" s="3"/>
      <c r="AC9" s="3"/>
      <c r="AD9" s="3"/>
      <c r="AE9" s="3"/>
      <c r="AF9" s="3"/>
      <c r="AG9" s="3"/>
      <c r="AH9" s="3"/>
    </row>
    <row r="10" spans="1:34" ht="12.75" customHeight="1" x14ac:dyDescent="0.25">
      <c r="A10" s="193"/>
      <c r="B10" s="15"/>
      <c r="C10" s="15"/>
      <c r="D10" s="15"/>
      <c r="E10" s="15"/>
      <c r="F10" s="15"/>
      <c r="G10" s="15"/>
      <c r="H10" s="15"/>
      <c r="I10" s="15"/>
      <c r="J10" s="292">
        <v>2022</v>
      </c>
      <c r="K10" s="293"/>
      <c r="M10" s="184" t="s">
        <v>60</v>
      </c>
      <c r="N10" s="6"/>
    </row>
    <row r="11" spans="1:34" s="23" customFormat="1" x14ac:dyDescent="0.25">
      <c r="A11" s="194" t="s">
        <v>0</v>
      </c>
      <c r="B11" s="2" t="s">
        <v>1</v>
      </c>
      <c r="C11" s="195" t="s">
        <v>2</v>
      </c>
      <c r="D11" s="2" t="s">
        <v>3</v>
      </c>
      <c r="E11" s="2" t="s">
        <v>4</v>
      </c>
      <c r="F11" s="195" t="s">
        <v>5</v>
      </c>
      <c r="G11" s="196" t="s">
        <v>6</v>
      </c>
      <c r="H11" s="197" t="s">
        <v>7</v>
      </c>
      <c r="I11" s="16" t="s">
        <v>8</v>
      </c>
      <c r="J11" s="17" t="s">
        <v>9</v>
      </c>
      <c r="K11" s="4" t="s">
        <v>10</v>
      </c>
      <c r="L11" s="6"/>
      <c r="M11" s="198" t="s">
        <v>20</v>
      </c>
      <c r="N11" s="199">
        <v>2022</v>
      </c>
      <c r="O11" s="3"/>
      <c r="P11" s="3"/>
      <c r="Q11" s="3"/>
      <c r="R11" s="3"/>
      <c r="S11" s="3"/>
      <c r="T11" s="3"/>
      <c r="U11" s="3"/>
      <c r="V11" s="3"/>
      <c r="W11" s="3"/>
      <c r="X11" s="3"/>
      <c r="Y11" s="3"/>
      <c r="Z11" s="3"/>
      <c r="AA11" s="3"/>
      <c r="AB11" s="3"/>
      <c r="AC11" s="3"/>
      <c r="AD11" s="3"/>
      <c r="AE11" s="3"/>
      <c r="AF11" s="3"/>
      <c r="AG11" s="3"/>
      <c r="AH11" s="3"/>
    </row>
    <row r="12" spans="1:34" ht="15" customHeight="1" x14ac:dyDescent="0.25">
      <c r="A12" s="322" t="s">
        <v>81</v>
      </c>
      <c r="B12" s="298" t="s">
        <v>12</v>
      </c>
      <c r="C12" s="299" t="s">
        <v>37</v>
      </c>
      <c r="D12" s="298" t="s">
        <v>21</v>
      </c>
      <c r="E12" s="298" t="s">
        <v>156</v>
      </c>
      <c r="F12" s="298" t="s">
        <v>38</v>
      </c>
      <c r="G12" s="300" t="s">
        <v>22</v>
      </c>
      <c r="H12" s="200" t="s">
        <v>23</v>
      </c>
      <c r="I12" s="18">
        <v>333330</v>
      </c>
      <c r="J12" s="19">
        <f>J13</f>
        <v>341539</v>
      </c>
      <c r="K12" s="18"/>
      <c r="M12" s="201" t="s">
        <v>24</v>
      </c>
      <c r="N12" s="202">
        <v>63516312</v>
      </c>
    </row>
    <row r="13" spans="1:34" ht="12.75" customHeight="1" x14ac:dyDescent="0.25">
      <c r="A13" s="323"/>
      <c r="B13" s="298"/>
      <c r="C13" s="299"/>
      <c r="D13" s="298"/>
      <c r="E13" s="298"/>
      <c r="F13" s="298"/>
      <c r="G13" s="300"/>
      <c r="H13" s="181" t="s">
        <v>16</v>
      </c>
      <c r="I13" s="20"/>
      <c r="J13" s="180">
        <v>341539</v>
      </c>
      <c r="K13" s="21"/>
      <c r="M13" s="201" t="s">
        <v>25</v>
      </c>
      <c r="N13" s="201">
        <v>100</v>
      </c>
    </row>
    <row r="14" spans="1:34" ht="12.75" customHeight="1" x14ac:dyDescent="0.25">
      <c r="A14" s="323"/>
      <c r="B14" s="298"/>
      <c r="C14" s="299"/>
      <c r="D14" s="298"/>
      <c r="E14" s="298"/>
      <c r="F14" s="298"/>
      <c r="G14" s="300"/>
      <c r="H14" s="181" t="s">
        <v>17</v>
      </c>
      <c r="I14" s="20"/>
      <c r="J14" s="22"/>
      <c r="K14" s="21"/>
      <c r="M14" s="201" t="s">
        <v>26</v>
      </c>
      <c r="N14" s="201">
        <v>0</v>
      </c>
    </row>
    <row r="15" spans="1:34" ht="12.75" customHeight="1" x14ac:dyDescent="0.25">
      <c r="A15" s="323"/>
      <c r="B15" s="298"/>
      <c r="C15" s="299"/>
      <c r="D15" s="298"/>
      <c r="E15" s="298"/>
      <c r="F15" s="298"/>
      <c r="G15" s="300"/>
      <c r="H15" s="181" t="s">
        <v>18</v>
      </c>
      <c r="I15" s="20"/>
      <c r="J15" s="22"/>
      <c r="K15" s="21"/>
      <c r="M15" s="6"/>
    </row>
    <row r="16" spans="1:34" ht="32.25" customHeight="1" x14ac:dyDescent="0.25">
      <c r="A16" s="323"/>
      <c r="B16" s="298"/>
      <c r="C16" s="299"/>
      <c r="D16" s="298"/>
      <c r="E16" s="298"/>
      <c r="F16" s="298"/>
      <c r="G16" s="300"/>
      <c r="H16" s="181" t="s">
        <v>19</v>
      </c>
      <c r="I16" s="20"/>
      <c r="J16" s="22"/>
      <c r="K16" s="21"/>
      <c r="M16" s="6"/>
    </row>
    <row r="17" spans="1:13" x14ac:dyDescent="0.25">
      <c r="A17" s="323"/>
      <c r="B17" s="298" t="s">
        <v>27</v>
      </c>
      <c r="C17" s="299" t="s">
        <v>157</v>
      </c>
      <c r="D17" s="298" t="s">
        <v>21</v>
      </c>
      <c r="E17" s="298" t="s">
        <v>158</v>
      </c>
      <c r="F17" s="298" t="s">
        <v>38</v>
      </c>
      <c r="G17" s="300" t="s">
        <v>22</v>
      </c>
      <c r="H17" s="200" t="s">
        <v>23</v>
      </c>
      <c r="I17" s="18">
        <v>133500</v>
      </c>
      <c r="J17" s="19">
        <f>J18</f>
        <v>57051</v>
      </c>
      <c r="K17" s="18"/>
      <c r="M17" s="203"/>
    </row>
    <row r="18" spans="1:13" x14ac:dyDescent="0.25">
      <c r="A18" s="323"/>
      <c r="B18" s="298"/>
      <c r="C18" s="299"/>
      <c r="D18" s="298"/>
      <c r="E18" s="298"/>
      <c r="F18" s="298"/>
      <c r="G18" s="300"/>
      <c r="H18" s="181" t="s">
        <v>16</v>
      </c>
      <c r="I18" s="20">
        <v>133500</v>
      </c>
      <c r="J18" s="180">
        <v>57051</v>
      </c>
      <c r="K18" s="21"/>
      <c r="M18" s="6"/>
    </row>
    <row r="19" spans="1:13" x14ac:dyDescent="0.25">
      <c r="A19" s="323"/>
      <c r="B19" s="298"/>
      <c r="C19" s="299"/>
      <c r="D19" s="298"/>
      <c r="E19" s="298"/>
      <c r="F19" s="298"/>
      <c r="G19" s="300"/>
      <c r="H19" s="181" t="s">
        <v>17</v>
      </c>
      <c r="I19" s="20"/>
      <c r="J19" s="22"/>
      <c r="K19" s="21"/>
      <c r="M19" s="6"/>
    </row>
    <row r="20" spans="1:13" x14ac:dyDescent="0.25">
      <c r="A20" s="323"/>
      <c r="B20" s="298"/>
      <c r="C20" s="299"/>
      <c r="D20" s="298"/>
      <c r="E20" s="298"/>
      <c r="F20" s="298"/>
      <c r="G20" s="300"/>
      <c r="H20" s="181" t="s">
        <v>18</v>
      </c>
      <c r="I20" s="20"/>
      <c r="J20" s="22"/>
      <c r="K20" s="21"/>
      <c r="M20" s="6"/>
    </row>
    <row r="21" spans="1:13" ht="23.45" customHeight="1" x14ac:dyDescent="0.25">
      <c r="A21" s="323"/>
      <c r="B21" s="298"/>
      <c r="C21" s="299"/>
      <c r="D21" s="298"/>
      <c r="E21" s="298"/>
      <c r="F21" s="298"/>
      <c r="G21" s="300"/>
      <c r="H21" s="181" t="s">
        <v>19</v>
      </c>
      <c r="I21" s="20"/>
      <c r="J21" s="22"/>
      <c r="K21" s="21"/>
      <c r="M21" s="6"/>
    </row>
    <row r="22" spans="1:13" ht="14.25" customHeight="1" x14ac:dyDescent="0.25">
      <c r="A22" s="323"/>
      <c r="B22" s="325" t="s">
        <v>29</v>
      </c>
      <c r="C22" s="299" t="s">
        <v>147</v>
      </c>
      <c r="D22" s="298" t="s">
        <v>21</v>
      </c>
      <c r="E22" s="325" t="s">
        <v>148</v>
      </c>
      <c r="F22" s="298" t="s">
        <v>38</v>
      </c>
      <c r="G22" s="300" t="s">
        <v>22</v>
      </c>
      <c r="H22" s="200" t="s">
        <v>23</v>
      </c>
      <c r="I22" s="20"/>
      <c r="J22" s="204">
        <f>J23+J26</f>
        <v>102055</v>
      </c>
      <c r="K22" s="21"/>
      <c r="M22" s="6"/>
    </row>
    <row r="23" spans="1:13" ht="14.25" customHeight="1" x14ac:dyDescent="0.25">
      <c r="A23" s="323"/>
      <c r="B23" s="326"/>
      <c r="C23" s="299"/>
      <c r="D23" s="298"/>
      <c r="E23" s="326"/>
      <c r="F23" s="298"/>
      <c r="G23" s="300"/>
      <c r="H23" s="181" t="s">
        <v>16</v>
      </c>
      <c r="I23" s="20"/>
      <c r="J23" s="22">
        <v>82055</v>
      </c>
      <c r="K23" s="21"/>
      <c r="M23" s="6"/>
    </row>
    <row r="24" spans="1:13" ht="14.25" customHeight="1" x14ac:dyDescent="0.25">
      <c r="A24" s="323"/>
      <c r="B24" s="326"/>
      <c r="C24" s="299"/>
      <c r="D24" s="298"/>
      <c r="E24" s="326"/>
      <c r="F24" s="298"/>
      <c r="G24" s="300"/>
      <c r="H24" s="181" t="s">
        <v>17</v>
      </c>
      <c r="I24" s="20"/>
      <c r="J24" s="22"/>
      <c r="K24" s="21"/>
      <c r="M24" s="6"/>
    </row>
    <row r="25" spans="1:13" ht="14.25" customHeight="1" x14ac:dyDescent="0.25">
      <c r="A25" s="323"/>
      <c r="B25" s="326"/>
      <c r="C25" s="299"/>
      <c r="D25" s="298"/>
      <c r="E25" s="326"/>
      <c r="F25" s="298"/>
      <c r="G25" s="300"/>
      <c r="H25" s="181" t="s">
        <v>18</v>
      </c>
      <c r="I25" s="20"/>
      <c r="J25" s="22"/>
      <c r="K25" s="21"/>
      <c r="M25" s="6"/>
    </row>
    <row r="26" spans="1:13" ht="14.25" customHeight="1" x14ac:dyDescent="0.25">
      <c r="A26" s="323"/>
      <c r="B26" s="327"/>
      <c r="C26" s="299"/>
      <c r="D26" s="298"/>
      <c r="E26" s="327"/>
      <c r="F26" s="298"/>
      <c r="G26" s="300"/>
      <c r="H26" s="181" t="s">
        <v>19</v>
      </c>
      <c r="I26" s="20"/>
      <c r="J26" s="22">
        <v>20000</v>
      </c>
      <c r="K26" s="21"/>
      <c r="M26" s="6"/>
    </row>
    <row r="27" spans="1:13" ht="12.75" customHeight="1" x14ac:dyDescent="0.25">
      <c r="A27" s="323"/>
      <c r="B27" s="298" t="s">
        <v>146</v>
      </c>
      <c r="C27" s="317" t="s">
        <v>39</v>
      </c>
      <c r="D27" s="316" t="s">
        <v>21</v>
      </c>
      <c r="E27" s="316" t="s">
        <v>159</v>
      </c>
      <c r="F27" s="316" t="s">
        <v>14</v>
      </c>
      <c r="G27" s="300" t="s">
        <v>22</v>
      </c>
      <c r="H27" s="200" t="s">
        <v>23</v>
      </c>
      <c r="I27" s="18">
        <v>246000</v>
      </c>
      <c r="J27" s="205">
        <v>260087</v>
      </c>
      <c r="K27" s="18"/>
      <c r="M27" s="6"/>
    </row>
    <row r="28" spans="1:13" ht="12.75" customHeight="1" x14ac:dyDescent="0.25">
      <c r="A28" s="323"/>
      <c r="B28" s="298"/>
      <c r="C28" s="317"/>
      <c r="D28" s="316"/>
      <c r="E28" s="316"/>
      <c r="F28" s="316"/>
      <c r="G28" s="300"/>
      <c r="H28" s="181" t="s">
        <v>16</v>
      </c>
      <c r="I28" s="20">
        <v>246000</v>
      </c>
      <c r="J28" s="206">
        <f>J27</f>
        <v>260087</v>
      </c>
      <c r="K28" s="21"/>
      <c r="M28" s="6"/>
    </row>
    <row r="29" spans="1:13" ht="12.75" customHeight="1" x14ac:dyDescent="0.25">
      <c r="A29" s="323"/>
      <c r="B29" s="298"/>
      <c r="C29" s="317"/>
      <c r="D29" s="316"/>
      <c r="E29" s="316"/>
      <c r="F29" s="316"/>
      <c r="G29" s="300"/>
      <c r="H29" s="181" t="s">
        <v>17</v>
      </c>
      <c r="I29" s="20"/>
      <c r="J29" s="207"/>
      <c r="K29" s="21"/>
      <c r="M29" s="6"/>
    </row>
    <row r="30" spans="1:13" ht="12.75" customHeight="1" x14ac:dyDescent="0.25">
      <c r="A30" s="323"/>
      <c r="B30" s="298"/>
      <c r="C30" s="317"/>
      <c r="D30" s="316"/>
      <c r="E30" s="316"/>
      <c r="F30" s="316"/>
      <c r="G30" s="300"/>
      <c r="H30" s="181" t="s">
        <v>18</v>
      </c>
      <c r="I30" s="20"/>
      <c r="J30" s="207"/>
      <c r="K30" s="21"/>
      <c r="M30" s="6"/>
    </row>
    <row r="31" spans="1:13" ht="12.75" customHeight="1" x14ac:dyDescent="0.25">
      <c r="A31" s="324"/>
      <c r="B31" s="298"/>
      <c r="C31" s="317"/>
      <c r="D31" s="316"/>
      <c r="E31" s="316"/>
      <c r="F31" s="316"/>
      <c r="G31" s="300"/>
      <c r="H31" s="181" t="s">
        <v>19</v>
      </c>
      <c r="I31" s="20"/>
      <c r="J31" s="207"/>
      <c r="K31" s="21"/>
      <c r="M31" s="6"/>
    </row>
    <row r="32" spans="1:13" ht="12.75" customHeight="1" x14ac:dyDescent="0.25">
      <c r="A32" s="9" t="s">
        <v>30</v>
      </c>
      <c r="B32" s="5"/>
      <c r="C32" s="5"/>
      <c r="D32" s="5"/>
      <c r="E32" s="5"/>
      <c r="F32" s="5"/>
      <c r="G32" s="5"/>
      <c r="H32" s="5"/>
      <c r="I32" s="7"/>
      <c r="J32" s="8"/>
      <c r="K32" s="8"/>
      <c r="M32" s="6"/>
    </row>
    <row r="33" spans="1:48" s="3" customFormat="1" ht="12.75" customHeight="1" x14ac:dyDescent="0.25">
      <c r="A33" s="184" t="s">
        <v>67</v>
      </c>
      <c r="B33" s="5"/>
      <c r="C33" s="5"/>
      <c r="D33" s="5"/>
      <c r="E33" s="5"/>
      <c r="F33" s="5"/>
      <c r="G33" s="7"/>
      <c r="H33" s="8"/>
      <c r="I33" s="8"/>
      <c r="J33" s="6"/>
      <c r="K33" s="6"/>
      <c r="L33" s="6"/>
      <c r="M33" s="6"/>
    </row>
    <row r="34" spans="1:48" s="3" customFormat="1" ht="12.75" customHeight="1" x14ac:dyDescent="0.25">
      <c r="A34" s="6" t="s">
        <v>145</v>
      </c>
      <c r="B34" s="5"/>
      <c r="C34" s="5"/>
      <c r="D34" s="5"/>
      <c r="E34" s="5"/>
      <c r="F34" s="5"/>
      <c r="G34" s="7"/>
      <c r="H34" s="8"/>
      <c r="I34" s="8"/>
      <c r="J34" s="6"/>
      <c r="K34" s="6"/>
      <c r="L34" s="6"/>
      <c r="M34" s="6"/>
    </row>
    <row r="35" spans="1:48" s="3" customFormat="1" ht="12.75" customHeight="1" x14ac:dyDescent="0.25">
      <c r="A35" s="6" t="s">
        <v>70</v>
      </c>
      <c r="B35" s="5"/>
      <c r="C35" s="5"/>
      <c r="D35" s="5"/>
      <c r="E35" s="5"/>
      <c r="F35" s="5"/>
      <c r="G35" s="7"/>
      <c r="H35" s="8"/>
      <c r="I35" s="8"/>
      <c r="J35" s="6"/>
      <c r="K35" s="6"/>
      <c r="L35" s="6"/>
      <c r="M35" s="6"/>
    </row>
    <row r="36" spans="1:48" s="3" customFormat="1" ht="12.75" customHeight="1" x14ac:dyDescent="0.25">
      <c r="A36" s="6" t="s">
        <v>71</v>
      </c>
      <c r="B36" s="5"/>
      <c r="C36" s="5"/>
      <c r="D36" s="5"/>
      <c r="E36" s="5"/>
      <c r="F36" s="5"/>
      <c r="G36" s="7"/>
      <c r="H36" s="8"/>
      <c r="I36" s="8"/>
      <c r="J36" s="6"/>
      <c r="K36" s="6"/>
      <c r="L36" s="6"/>
      <c r="M36" s="6"/>
    </row>
    <row r="37" spans="1:48" s="3" customFormat="1" ht="12.75" customHeight="1" x14ac:dyDescent="0.25">
      <c r="A37" s="6" t="s">
        <v>168</v>
      </c>
      <c r="B37" s="5"/>
      <c r="C37" s="5"/>
      <c r="D37" s="5"/>
      <c r="E37" s="5"/>
      <c r="F37" s="5"/>
      <c r="G37" s="7"/>
      <c r="H37" s="8"/>
      <c r="I37" s="8"/>
      <c r="J37" s="6"/>
      <c r="K37" s="6"/>
      <c r="L37" s="6"/>
      <c r="M37" s="6"/>
    </row>
    <row r="38" spans="1:48" s="3" customFormat="1" ht="12.75" customHeight="1" x14ac:dyDescent="0.25">
      <c r="A38" s="6" t="s">
        <v>75</v>
      </c>
      <c r="B38" s="5"/>
      <c r="C38" s="5"/>
      <c r="D38" s="5"/>
      <c r="E38" s="5"/>
      <c r="F38" s="5"/>
      <c r="G38" s="7"/>
      <c r="H38" s="8"/>
      <c r="I38" s="8"/>
      <c r="J38" s="6"/>
      <c r="K38" s="6"/>
      <c r="L38" s="6"/>
      <c r="M38" s="6"/>
    </row>
    <row r="39" spans="1:48" s="3" customFormat="1" ht="12.75" customHeight="1" x14ac:dyDescent="0.25">
      <c r="A39" s="6" t="s">
        <v>76</v>
      </c>
      <c r="B39" s="5"/>
      <c r="C39" s="5"/>
      <c r="D39" s="5"/>
      <c r="E39" s="5"/>
      <c r="F39" s="5"/>
      <c r="G39" s="7"/>
      <c r="H39" s="8"/>
      <c r="I39" s="8"/>
      <c r="J39" s="6"/>
      <c r="K39" s="6"/>
      <c r="L39" s="6"/>
      <c r="M39" s="6"/>
    </row>
    <row r="40" spans="1:48" s="3" customFormat="1" ht="12.75" customHeight="1" x14ac:dyDescent="0.25">
      <c r="A40" s="6" t="s">
        <v>77</v>
      </c>
      <c r="B40" s="5"/>
      <c r="C40" s="5"/>
      <c r="D40" s="5"/>
      <c r="E40" s="5"/>
      <c r="F40" s="5"/>
      <c r="G40" s="7"/>
      <c r="H40" s="8"/>
      <c r="I40" s="8"/>
      <c r="J40" s="6"/>
      <c r="K40" s="6"/>
      <c r="L40" s="6"/>
      <c r="M40" s="6"/>
    </row>
    <row r="41" spans="1:48" s="3" customFormat="1" ht="12.75" customHeight="1" x14ac:dyDescent="0.25">
      <c r="A41" s="6" t="s">
        <v>78</v>
      </c>
      <c r="B41" s="5"/>
      <c r="C41" s="5"/>
      <c r="D41" s="5"/>
      <c r="E41" s="5"/>
      <c r="F41" s="5"/>
      <c r="G41" s="7"/>
      <c r="H41" s="8"/>
      <c r="I41" s="8"/>
      <c r="J41" s="6"/>
      <c r="K41" s="6"/>
      <c r="L41" s="6"/>
      <c r="M41" s="6"/>
    </row>
    <row r="42" spans="1:48" s="3" customFormat="1" ht="12.75" customHeight="1" x14ac:dyDescent="0.25">
      <c r="A42" s="6" t="s">
        <v>79</v>
      </c>
      <c r="B42" s="5"/>
      <c r="C42" s="5"/>
      <c r="D42" s="5"/>
      <c r="E42" s="5"/>
      <c r="F42" s="5"/>
      <c r="G42" s="7"/>
      <c r="H42" s="8"/>
      <c r="I42" s="8"/>
      <c r="J42" s="6"/>
      <c r="K42" s="6"/>
      <c r="L42" s="6"/>
      <c r="M42" s="6"/>
    </row>
    <row r="43" spans="1:48" ht="12.75" customHeight="1" x14ac:dyDescent="0.25">
      <c r="A43" s="6" t="s">
        <v>80</v>
      </c>
      <c r="B43" s="5"/>
      <c r="C43" s="5"/>
      <c r="D43" s="5"/>
      <c r="E43" s="5"/>
      <c r="F43" s="5"/>
      <c r="G43" s="5"/>
      <c r="H43" s="5"/>
      <c r="I43" s="208"/>
      <c r="J43" s="208"/>
      <c r="K43" s="208"/>
      <c r="M43" s="6"/>
    </row>
    <row r="44" spans="1:48" x14ac:dyDescent="0.25">
      <c r="A44" s="6"/>
      <c r="B44" s="184"/>
      <c r="C44" s="184"/>
      <c r="D44" s="183"/>
      <c r="E44" s="183"/>
      <c r="F44" s="184"/>
      <c r="G44" s="184"/>
      <c r="H44" s="184"/>
      <c r="I44" s="184"/>
      <c r="J44" s="294">
        <v>2022</v>
      </c>
      <c r="K44" s="295"/>
      <c r="M44" s="6"/>
      <c r="AI44" s="3"/>
      <c r="AJ44" s="3"/>
      <c r="AK44" s="3"/>
      <c r="AL44" s="3"/>
      <c r="AM44" s="3"/>
      <c r="AN44" s="3"/>
      <c r="AO44" s="3"/>
      <c r="AP44" s="3"/>
      <c r="AQ44" s="3"/>
      <c r="AR44" s="3"/>
      <c r="AS44" s="3"/>
      <c r="AT44" s="3"/>
      <c r="AU44" s="3"/>
      <c r="AV44" s="3"/>
    </row>
    <row r="45" spans="1:48" s="211" customFormat="1" ht="25.5" x14ac:dyDescent="0.25">
      <c r="A45" s="1" t="s">
        <v>0</v>
      </c>
      <c r="B45" s="1" t="s">
        <v>1</v>
      </c>
      <c r="C45" s="1" t="s">
        <v>2</v>
      </c>
      <c r="D45" s="1" t="s">
        <v>3</v>
      </c>
      <c r="E45" s="1" t="s">
        <v>4</v>
      </c>
      <c r="F45" s="1" t="s">
        <v>5</v>
      </c>
      <c r="G45" s="1" t="s">
        <v>6</v>
      </c>
      <c r="H45" s="209" t="s">
        <v>7</v>
      </c>
      <c r="I45" s="16" t="s">
        <v>8</v>
      </c>
      <c r="J45" s="17" t="s">
        <v>9</v>
      </c>
      <c r="K45" s="4" t="s">
        <v>10</v>
      </c>
      <c r="L45" s="5"/>
      <c r="M45" s="5"/>
      <c r="N45" s="210"/>
      <c r="O45" s="210"/>
      <c r="P45" s="210"/>
      <c r="Q45" s="210"/>
      <c r="R45" s="210"/>
      <c r="S45" s="210"/>
      <c r="T45" s="210"/>
      <c r="U45" s="210"/>
      <c r="V45" s="210"/>
      <c r="W45" s="210"/>
      <c r="X45" s="210"/>
      <c r="Y45" s="210"/>
      <c r="Z45" s="210"/>
      <c r="AA45" s="210"/>
      <c r="AB45" s="210"/>
      <c r="AC45" s="210"/>
      <c r="AD45" s="210"/>
      <c r="AE45" s="210"/>
      <c r="AF45" s="210"/>
      <c r="AG45" s="210"/>
      <c r="AH45" s="210"/>
    </row>
    <row r="46" spans="1:48" s="211" customFormat="1" ht="15.75" customHeight="1" x14ac:dyDescent="0.25">
      <c r="A46" s="314" t="s">
        <v>165</v>
      </c>
      <c r="B46" s="298" t="s">
        <v>12</v>
      </c>
      <c r="C46" s="298" t="s">
        <v>41</v>
      </c>
      <c r="D46" s="298" t="s">
        <v>31</v>
      </c>
      <c r="E46" s="298" t="s">
        <v>160</v>
      </c>
      <c r="F46" s="298" t="s">
        <v>14</v>
      </c>
      <c r="G46" s="298" t="s">
        <v>22</v>
      </c>
      <c r="H46" s="200" t="s">
        <v>23</v>
      </c>
      <c r="I46" s="212" t="s">
        <v>28</v>
      </c>
      <c r="J46" s="213">
        <v>0.48270000000000002</v>
      </c>
      <c r="K46" s="214"/>
      <c r="L46" s="5"/>
      <c r="M46" s="215">
        <f>(M63*5)/(101302+366783+18000+18000)</f>
        <v>0.48270628961385481</v>
      </c>
      <c r="N46" s="210"/>
      <c r="O46" s="210"/>
      <c r="P46" s="210"/>
      <c r="Q46" s="210"/>
      <c r="R46" s="210"/>
      <c r="S46" s="210"/>
      <c r="T46" s="210"/>
      <c r="U46" s="210"/>
      <c r="V46" s="210"/>
      <c r="W46" s="210"/>
      <c r="X46" s="210"/>
      <c r="Y46" s="210"/>
      <c r="Z46" s="210"/>
      <c r="AA46" s="210"/>
      <c r="AB46" s="210"/>
      <c r="AC46" s="210"/>
      <c r="AD46" s="210"/>
      <c r="AE46" s="210"/>
      <c r="AF46" s="210"/>
      <c r="AG46" s="210"/>
      <c r="AH46" s="210"/>
    </row>
    <row r="47" spans="1:48" s="211" customFormat="1" ht="18" customHeight="1" x14ac:dyDescent="0.25">
      <c r="A47" s="314"/>
      <c r="B47" s="298"/>
      <c r="C47" s="298"/>
      <c r="D47" s="298"/>
      <c r="E47" s="298"/>
      <c r="F47" s="298"/>
      <c r="G47" s="298"/>
      <c r="H47" s="181" t="s">
        <v>16</v>
      </c>
      <c r="I47" s="214"/>
      <c r="J47" s="216">
        <f>106916/152737</f>
        <v>0.70000065472020534</v>
      </c>
      <c r="K47" s="214"/>
      <c r="L47" s="5"/>
      <c r="M47" s="5"/>
      <c r="N47" s="210"/>
      <c r="O47" s="210"/>
      <c r="P47" s="210"/>
      <c r="Q47" s="210"/>
      <c r="R47" s="210"/>
      <c r="S47" s="210"/>
      <c r="T47" s="210"/>
      <c r="U47" s="210"/>
      <c r="V47" s="210"/>
      <c r="W47" s="210"/>
      <c r="X47" s="210"/>
      <c r="Y47" s="210"/>
      <c r="Z47" s="210"/>
      <c r="AA47" s="210"/>
      <c r="AB47" s="210"/>
      <c r="AC47" s="210"/>
      <c r="AD47" s="210"/>
      <c r="AE47" s="210"/>
      <c r="AF47" s="210"/>
      <c r="AG47" s="210"/>
      <c r="AH47" s="210"/>
    </row>
    <row r="48" spans="1:48" s="211" customFormat="1" x14ac:dyDescent="0.25">
      <c r="A48" s="314"/>
      <c r="B48" s="298"/>
      <c r="C48" s="298"/>
      <c r="D48" s="298"/>
      <c r="E48" s="298"/>
      <c r="F48" s="298"/>
      <c r="G48" s="298"/>
      <c r="H48" s="181" t="s">
        <v>17</v>
      </c>
      <c r="I48" s="214"/>
      <c r="J48" s="216">
        <v>0.65</v>
      </c>
      <c r="K48" s="214"/>
      <c r="L48" s="5"/>
      <c r="M48" s="5"/>
      <c r="N48" s="210"/>
      <c r="O48" s="210"/>
      <c r="P48" s="210"/>
      <c r="Q48" s="210"/>
      <c r="R48" s="210"/>
      <c r="S48" s="210"/>
      <c r="T48" s="210"/>
      <c r="U48" s="210"/>
      <c r="V48" s="210"/>
      <c r="W48" s="210"/>
      <c r="X48" s="210"/>
      <c r="Y48" s="210"/>
      <c r="Z48" s="210"/>
      <c r="AA48" s="210"/>
      <c r="AB48" s="210"/>
      <c r="AC48" s="210"/>
      <c r="AD48" s="210"/>
      <c r="AE48" s="210"/>
      <c r="AF48" s="210"/>
      <c r="AG48" s="210"/>
      <c r="AH48" s="210"/>
    </row>
    <row r="49" spans="1:34" s="211" customFormat="1" x14ac:dyDescent="0.25">
      <c r="A49" s="314"/>
      <c r="B49" s="298"/>
      <c r="C49" s="298"/>
      <c r="D49" s="298"/>
      <c r="E49" s="298"/>
      <c r="F49" s="298"/>
      <c r="G49" s="298"/>
      <c r="H49" s="181" t="s">
        <v>18</v>
      </c>
      <c r="I49" s="214"/>
      <c r="J49" s="216">
        <v>0.1</v>
      </c>
      <c r="K49" s="214"/>
      <c r="L49" s="5"/>
      <c r="M49" s="5"/>
      <c r="N49" s="210"/>
      <c r="O49" s="210"/>
      <c r="P49" s="210"/>
      <c r="Q49" s="210"/>
      <c r="R49" s="210"/>
      <c r="S49" s="210"/>
      <c r="T49" s="210"/>
      <c r="U49" s="210"/>
      <c r="V49" s="210"/>
      <c r="W49" s="210"/>
      <c r="X49" s="210"/>
      <c r="Y49" s="210"/>
      <c r="Z49" s="210"/>
      <c r="AA49" s="210"/>
      <c r="AB49" s="210"/>
      <c r="AC49" s="210"/>
      <c r="AD49" s="210"/>
      <c r="AE49" s="210"/>
      <c r="AF49" s="210"/>
      <c r="AG49" s="210"/>
      <c r="AH49" s="210"/>
    </row>
    <row r="50" spans="1:34" s="211" customFormat="1" ht="67.5" customHeight="1" x14ac:dyDescent="0.25">
      <c r="A50" s="314"/>
      <c r="B50" s="298"/>
      <c r="C50" s="298"/>
      <c r="D50" s="298"/>
      <c r="E50" s="298"/>
      <c r="F50" s="298"/>
      <c r="G50" s="298"/>
      <c r="H50" s="181" t="s">
        <v>19</v>
      </c>
      <c r="I50" s="214"/>
      <c r="J50" s="216">
        <f>101302/366783</f>
        <v>0.27619055408783938</v>
      </c>
      <c r="K50" s="214"/>
      <c r="L50" s="5"/>
      <c r="M50" s="5"/>
      <c r="N50" s="210"/>
      <c r="O50" s="210"/>
      <c r="P50" s="210"/>
      <c r="Q50" s="210"/>
      <c r="R50" s="210"/>
      <c r="S50" s="210"/>
      <c r="T50" s="210"/>
      <c r="U50" s="210"/>
      <c r="V50" s="210"/>
      <c r="W50" s="210"/>
      <c r="X50" s="210"/>
      <c r="Y50" s="210"/>
      <c r="Z50" s="210"/>
      <c r="AA50" s="210"/>
      <c r="AB50" s="210"/>
      <c r="AC50" s="210"/>
      <c r="AD50" s="210"/>
      <c r="AE50" s="210"/>
      <c r="AF50" s="210"/>
      <c r="AG50" s="210"/>
      <c r="AH50" s="210"/>
    </row>
    <row r="51" spans="1:34" s="211" customFormat="1" ht="12.75" customHeight="1" x14ac:dyDescent="0.25">
      <c r="A51" s="314"/>
      <c r="B51" s="316" t="s">
        <v>27</v>
      </c>
      <c r="C51" s="317" t="s">
        <v>161</v>
      </c>
      <c r="D51" s="316" t="s">
        <v>40</v>
      </c>
      <c r="E51" s="316" t="s">
        <v>72</v>
      </c>
      <c r="F51" s="316" t="s">
        <v>14</v>
      </c>
      <c r="G51" s="316" t="s">
        <v>15</v>
      </c>
      <c r="H51" s="217" t="s">
        <v>32</v>
      </c>
      <c r="I51" s="218">
        <v>0.02</v>
      </c>
      <c r="J51" s="219">
        <f>(J86/251)</f>
        <v>0.15936254980079681</v>
      </c>
      <c r="K51" s="220"/>
      <c r="L51" s="5"/>
      <c r="M51" s="5"/>
      <c r="N51" s="210"/>
      <c r="O51" s="210"/>
      <c r="P51" s="210"/>
      <c r="Q51" s="210"/>
      <c r="R51" s="210"/>
      <c r="S51" s="210"/>
      <c r="T51" s="210"/>
      <c r="U51" s="210"/>
      <c r="V51" s="210"/>
      <c r="W51" s="210"/>
      <c r="X51" s="210"/>
      <c r="Y51" s="210"/>
      <c r="Z51" s="210"/>
      <c r="AA51" s="210"/>
      <c r="AB51" s="210"/>
      <c r="AC51" s="210"/>
      <c r="AD51" s="210"/>
      <c r="AE51" s="210"/>
      <c r="AF51" s="210"/>
      <c r="AG51" s="210"/>
      <c r="AH51" s="210"/>
    </row>
    <row r="52" spans="1:34" s="211" customFormat="1" ht="12.75" customHeight="1" x14ac:dyDescent="0.25">
      <c r="A52" s="314"/>
      <c r="B52" s="316"/>
      <c r="C52" s="317"/>
      <c r="D52" s="316"/>
      <c r="E52" s="316"/>
      <c r="F52" s="316"/>
      <c r="G52" s="316"/>
      <c r="H52" s="221"/>
      <c r="I52" s="222"/>
      <c r="J52" s="223"/>
      <c r="K52" s="224"/>
      <c r="L52" s="5"/>
      <c r="M52" s="5"/>
      <c r="N52" s="210"/>
      <c r="O52" s="210"/>
      <c r="P52" s="210"/>
      <c r="Q52" s="210"/>
      <c r="R52" s="210"/>
      <c r="S52" s="210"/>
      <c r="T52" s="210"/>
      <c r="U52" s="210"/>
      <c r="V52" s="210"/>
      <c r="W52" s="210"/>
      <c r="X52" s="210"/>
      <c r="Y52" s="210"/>
      <c r="Z52" s="210"/>
      <c r="AA52" s="210"/>
      <c r="AB52" s="210"/>
      <c r="AC52" s="210"/>
      <c r="AD52" s="210"/>
      <c r="AE52" s="210"/>
      <c r="AF52" s="210"/>
      <c r="AG52" s="210"/>
      <c r="AH52" s="210"/>
    </row>
    <row r="53" spans="1:34" s="211" customFormat="1" ht="12.75" customHeight="1" x14ac:dyDescent="0.25">
      <c r="A53" s="314"/>
      <c r="B53" s="316"/>
      <c r="C53" s="317"/>
      <c r="D53" s="316"/>
      <c r="E53" s="316"/>
      <c r="F53" s="316"/>
      <c r="G53" s="316"/>
      <c r="H53" s="221"/>
      <c r="I53" s="222"/>
      <c r="J53" s="223"/>
      <c r="K53" s="224"/>
      <c r="L53" s="5"/>
      <c r="M53" s="5"/>
      <c r="N53" s="210"/>
      <c r="O53" s="210"/>
      <c r="P53" s="210"/>
      <c r="Q53" s="210"/>
      <c r="R53" s="210"/>
      <c r="S53" s="210"/>
      <c r="T53" s="210"/>
      <c r="U53" s="210"/>
      <c r="V53" s="210"/>
      <c r="W53" s="210"/>
      <c r="X53" s="210"/>
      <c r="Y53" s="210"/>
      <c r="Z53" s="210"/>
      <c r="AA53" s="210"/>
      <c r="AB53" s="210"/>
      <c r="AC53" s="210"/>
      <c r="AD53" s="210"/>
      <c r="AE53" s="210"/>
      <c r="AF53" s="210"/>
      <c r="AG53" s="210"/>
      <c r="AH53" s="210"/>
    </row>
    <row r="54" spans="1:34" s="211" customFormat="1" ht="79.5" customHeight="1" x14ac:dyDescent="0.25">
      <c r="A54" s="315"/>
      <c r="B54" s="316"/>
      <c r="C54" s="317"/>
      <c r="D54" s="316"/>
      <c r="E54" s="316"/>
      <c r="F54" s="316"/>
      <c r="G54" s="316"/>
      <c r="H54" s="225"/>
      <c r="I54" s="226"/>
      <c r="J54" s="227"/>
      <c r="K54" s="228"/>
      <c r="L54" s="5"/>
      <c r="M54" s="5"/>
      <c r="N54" s="210"/>
      <c r="O54" s="210"/>
      <c r="P54" s="210"/>
      <c r="Q54" s="210"/>
      <c r="R54" s="210"/>
      <c r="S54" s="210"/>
      <c r="T54" s="210"/>
      <c r="U54" s="210"/>
      <c r="V54" s="210"/>
      <c r="W54" s="210"/>
      <c r="X54" s="210"/>
      <c r="Y54" s="210"/>
      <c r="Z54" s="210"/>
      <c r="AA54" s="210"/>
      <c r="AB54" s="210"/>
      <c r="AC54" s="210"/>
      <c r="AD54" s="210"/>
      <c r="AE54" s="210"/>
      <c r="AF54" s="210"/>
      <c r="AG54" s="210"/>
      <c r="AH54" s="210"/>
    </row>
    <row r="55" spans="1:34" s="211" customFormat="1" ht="12.75" customHeight="1" x14ac:dyDescent="0.25">
      <c r="A55" s="5"/>
      <c r="B55" s="306"/>
      <c r="C55" s="306"/>
      <c r="D55" s="186"/>
      <c r="E55" s="186"/>
      <c r="F55" s="186"/>
      <c r="G55" s="186"/>
      <c r="H55" s="186"/>
      <c r="I55" s="183"/>
      <c r="J55" s="183"/>
      <c r="K55" s="183"/>
      <c r="L55" s="5"/>
      <c r="M55" s="5"/>
      <c r="N55" s="210"/>
      <c r="O55" s="210"/>
      <c r="P55" s="210"/>
      <c r="Q55" s="210"/>
      <c r="R55" s="210"/>
      <c r="S55" s="210"/>
      <c r="T55" s="210"/>
      <c r="U55" s="210"/>
      <c r="V55" s="210"/>
      <c r="W55" s="210"/>
      <c r="X55" s="210"/>
      <c r="Y55" s="210"/>
      <c r="Z55" s="210"/>
      <c r="AA55" s="210"/>
      <c r="AB55" s="210"/>
      <c r="AC55" s="210"/>
      <c r="AD55" s="210"/>
      <c r="AE55" s="210"/>
      <c r="AF55" s="210"/>
      <c r="AG55" s="210"/>
      <c r="AH55" s="210"/>
    </row>
    <row r="56" spans="1:34" ht="12.75" customHeight="1" x14ac:dyDescent="0.25">
      <c r="A56" s="193"/>
      <c r="B56" s="15"/>
      <c r="C56" s="15"/>
      <c r="D56" s="15"/>
      <c r="E56" s="15"/>
      <c r="F56" s="15"/>
      <c r="G56" s="15"/>
      <c r="H56" s="15"/>
      <c r="I56" s="15"/>
      <c r="J56" s="292">
        <v>2022</v>
      </c>
      <c r="K56" s="293"/>
      <c r="M56" s="184" t="s">
        <v>61</v>
      </c>
    </row>
    <row r="57" spans="1:34" s="23" customFormat="1" x14ac:dyDescent="0.25">
      <c r="A57" s="194" t="s">
        <v>0</v>
      </c>
      <c r="B57" s="2" t="s">
        <v>1</v>
      </c>
      <c r="C57" s="195" t="s">
        <v>2</v>
      </c>
      <c r="D57" s="2" t="s">
        <v>3</v>
      </c>
      <c r="E57" s="2" t="s">
        <v>4</v>
      </c>
      <c r="F57" s="195" t="s">
        <v>5</v>
      </c>
      <c r="G57" s="196" t="s">
        <v>6</v>
      </c>
      <c r="H57" s="197" t="s">
        <v>7</v>
      </c>
      <c r="I57" s="16" t="s">
        <v>8</v>
      </c>
      <c r="J57" s="229" t="s">
        <v>9</v>
      </c>
      <c r="K57" s="4" t="s">
        <v>10</v>
      </c>
      <c r="L57" s="6"/>
      <c r="M57" s="198" t="s">
        <v>20</v>
      </c>
      <c r="N57" s="199">
        <v>2022</v>
      </c>
      <c r="O57" s="3"/>
      <c r="P57" s="3"/>
      <c r="Q57" s="3"/>
      <c r="R57" s="3"/>
      <c r="S57" s="3"/>
      <c r="T57" s="3"/>
      <c r="U57" s="3"/>
      <c r="V57" s="3"/>
      <c r="W57" s="3"/>
      <c r="X57" s="3"/>
      <c r="Y57" s="3"/>
      <c r="Z57" s="3"/>
      <c r="AA57" s="3"/>
      <c r="AB57" s="3"/>
      <c r="AC57" s="3"/>
      <c r="AD57" s="3"/>
      <c r="AE57" s="3"/>
      <c r="AF57" s="3"/>
      <c r="AG57" s="3"/>
      <c r="AH57" s="3"/>
    </row>
    <row r="58" spans="1:34" s="23" customFormat="1" ht="15" customHeight="1" x14ac:dyDescent="0.25">
      <c r="A58" s="312" t="s">
        <v>153</v>
      </c>
      <c r="B58" s="316" t="s">
        <v>12</v>
      </c>
      <c r="C58" s="317" t="s">
        <v>151</v>
      </c>
      <c r="D58" s="319" t="s">
        <v>59</v>
      </c>
      <c r="E58" s="316" t="s">
        <v>44</v>
      </c>
      <c r="F58" s="298" t="s">
        <v>14</v>
      </c>
      <c r="G58" s="332" t="s">
        <v>15</v>
      </c>
      <c r="H58" s="200" t="s">
        <v>23</v>
      </c>
      <c r="I58" s="182" t="s">
        <v>28</v>
      </c>
      <c r="J58" s="230">
        <v>64</v>
      </c>
      <c r="K58" s="182"/>
      <c r="L58" s="6"/>
      <c r="M58" s="201" t="s">
        <v>24</v>
      </c>
      <c r="N58" s="202">
        <v>84469077</v>
      </c>
      <c r="O58" s="3"/>
      <c r="P58" s="3"/>
      <c r="Q58" s="3"/>
      <c r="R58" s="3"/>
      <c r="S58" s="3"/>
      <c r="T58" s="3"/>
      <c r="U58" s="3"/>
      <c r="V58" s="3"/>
      <c r="W58" s="3"/>
      <c r="X58" s="3"/>
      <c r="Y58" s="3"/>
      <c r="Z58" s="3"/>
      <c r="AA58" s="3"/>
      <c r="AB58" s="3"/>
      <c r="AC58" s="3"/>
      <c r="AD58" s="3"/>
      <c r="AE58" s="3"/>
      <c r="AF58" s="3"/>
      <c r="AG58" s="3"/>
      <c r="AH58" s="3"/>
    </row>
    <row r="59" spans="1:34" s="23" customFormat="1" x14ac:dyDescent="0.25">
      <c r="A59" s="312"/>
      <c r="B59" s="318"/>
      <c r="C59" s="317"/>
      <c r="D59" s="320"/>
      <c r="E59" s="318"/>
      <c r="F59" s="298"/>
      <c r="G59" s="332"/>
      <c r="H59" s="181" t="s">
        <v>16</v>
      </c>
      <c r="I59" s="182"/>
      <c r="J59" s="231" t="s">
        <v>28</v>
      </c>
      <c r="K59" s="182"/>
      <c r="L59" s="6"/>
      <c r="M59" s="201" t="s">
        <v>25</v>
      </c>
      <c r="N59" s="201">
        <v>0</v>
      </c>
      <c r="O59" s="3"/>
      <c r="P59" s="3"/>
      <c r="Q59" s="3"/>
      <c r="R59" s="3"/>
      <c r="S59" s="3"/>
      <c r="T59" s="3"/>
      <c r="U59" s="3"/>
      <c r="V59" s="3"/>
      <c r="W59" s="3"/>
      <c r="X59" s="3"/>
      <c r="Y59" s="3"/>
      <c r="Z59" s="3"/>
      <c r="AA59" s="3"/>
      <c r="AB59" s="3"/>
      <c r="AC59" s="3"/>
      <c r="AD59" s="3"/>
      <c r="AE59" s="3"/>
      <c r="AF59" s="3"/>
      <c r="AG59" s="3"/>
      <c r="AH59" s="3"/>
    </row>
    <row r="60" spans="1:34" s="23" customFormat="1" x14ac:dyDescent="0.25">
      <c r="A60" s="312"/>
      <c r="B60" s="318"/>
      <c r="C60" s="317"/>
      <c r="D60" s="320"/>
      <c r="E60" s="318"/>
      <c r="F60" s="298"/>
      <c r="G60" s="332"/>
      <c r="H60" s="181" t="s">
        <v>17</v>
      </c>
      <c r="I60" s="182"/>
      <c r="J60" s="231" t="s">
        <v>28</v>
      </c>
      <c r="K60" s="182"/>
      <c r="L60" s="6"/>
      <c r="M60" s="201" t="s">
        <v>26</v>
      </c>
      <c r="N60" s="201">
        <v>100</v>
      </c>
      <c r="O60" s="3"/>
      <c r="P60" s="3"/>
      <c r="Q60" s="3"/>
      <c r="R60" s="3"/>
      <c r="S60" s="3"/>
      <c r="T60" s="3"/>
      <c r="U60" s="3"/>
      <c r="V60" s="3"/>
      <c r="W60" s="3"/>
      <c r="X60" s="3"/>
      <c r="Y60" s="3"/>
      <c r="Z60" s="3"/>
      <c r="AA60" s="3"/>
      <c r="AB60" s="3"/>
      <c r="AC60" s="3"/>
      <c r="AD60" s="3"/>
      <c r="AE60" s="3"/>
      <c r="AF60" s="3"/>
      <c r="AG60" s="3"/>
      <c r="AH60" s="3"/>
    </row>
    <row r="61" spans="1:34" s="23" customFormat="1" ht="12.75" customHeight="1" thickBot="1" x14ac:dyDescent="0.3">
      <c r="A61" s="312"/>
      <c r="B61" s="318"/>
      <c r="C61" s="317"/>
      <c r="D61" s="320"/>
      <c r="E61" s="318"/>
      <c r="F61" s="298"/>
      <c r="G61" s="332"/>
      <c r="H61" s="181" t="s">
        <v>18</v>
      </c>
      <c r="I61" s="182"/>
      <c r="J61" s="231" t="s">
        <v>28</v>
      </c>
      <c r="K61" s="182"/>
      <c r="L61" s="6"/>
      <c r="M61" s="3"/>
      <c r="N61" s="3"/>
      <c r="O61" s="3"/>
      <c r="P61" s="3"/>
      <c r="Q61" s="3"/>
      <c r="R61" s="3"/>
      <c r="S61" s="3"/>
      <c r="T61" s="3"/>
      <c r="U61" s="3"/>
      <c r="V61" s="3"/>
      <c r="W61" s="3"/>
      <c r="X61" s="3"/>
      <c r="Y61" s="3"/>
      <c r="Z61" s="3"/>
      <c r="AA61" s="3"/>
      <c r="AB61" s="3"/>
      <c r="AC61" s="3"/>
      <c r="AD61" s="3"/>
      <c r="AE61" s="3"/>
      <c r="AF61" s="3"/>
      <c r="AG61" s="3"/>
      <c r="AH61" s="3"/>
    </row>
    <row r="62" spans="1:34" s="23" customFormat="1" x14ac:dyDescent="0.25">
      <c r="A62" s="312"/>
      <c r="B62" s="318"/>
      <c r="C62" s="317"/>
      <c r="D62" s="320"/>
      <c r="E62" s="318"/>
      <c r="F62" s="298"/>
      <c r="G62" s="332"/>
      <c r="H62" s="181" t="s">
        <v>19</v>
      </c>
      <c r="I62" s="182"/>
      <c r="J62" s="231" t="s">
        <v>28</v>
      </c>
      <c r="K62" s="182"/>
      <c r="L62" s="6"/>
      <c r="M62" s="232" t="s">
        <v>150</v>
      </c>
      <c r="N62" s="3"/>
      <c r="O62" s="3"/>
      <c r="P62" s="3"/>
      <c r="Q62" s="3"/>
      <c r="R62" s="3"/>
      <c r="S62" s="3"/>
      <c r="T62" s="3"/>
      <c r="U62" s="3"/>
      <c r="V62" s="3"/>
      <c r="W62" s="3"/>
      <c r="X62" s="3"/>
      <c r="Y62" s="3"/>
      <c r="Z62" s="3"/>
      <c r="AA62" s="3"/>
      <c r="AB62" s="3"/>
      <c r="AC62" s="3"/>
      <c r="AD62" s="3"/>
      <c r="AE62" s="3"/>
      <c r="AF62" s="3"/>
      <c r="AG62" s="3"/>
      <c r="AH62" s="3"/>
    </row>
    <row r="63" spans="1:34" s="23" customFormat="1" x14ac:dyDescent="0.25">
      <c r="A63" s="312"/>
      <c r="B63" s="316" t="s">
        <v>27</v>
      </c>
      <c r="C63" s="317" t="s">
        <v>42</v>
      </c>
      <c r="D63" s="316" t="s">
        <v>43</v>
      </c>
      <c r="E63" s="298" t="s">
        <v>58</v>
      </c>
      <c r="F63" s="298" t="s">
        <v>14</v>
      </c>
      <c r="G63" s="300" t="s">
        <v>22</v>
      </c>
      <c r="H63" s="200" t="s">
        <v>23</v>
      </c>
      <c r="I63" s="182" t="s">
        <v>28</v>
      </c>
      <c r="J63" s="180">
        <f>J64+J65+J66+J67</f>
        <v>9760.5</v>
      </c>
      <c r="K63" s="182"/>
      <c r="L63" s="6"/>
      <c r="M63" s="233">
        <f>M64+M65+M66+M67</f>
        <v>48665</v>
      </c>
      <c r="O63" s="3"/>
      <c r="P63" s="3"/>
      <c r="Q63" s="3"/>
      <c r="R63" s="3"/>
      <c r="S63" s="3"/>
      <c r="T63" s="3"/>
      <c r="U63" s="3"/>
      <c r="V63" s="3"/>
      <c r="W63" s="3"/>
      <c r="X63" s="3"/>
      <c r="Y63" s="3"/>
      <c r="Z63" s="3"/>
      <c r="AA63" s="3"/>
      <c r="AB63" s="3"/>
      <c r="AC63" s="3"/>
      <c r="AD63" s="3"/>
      <c r="AE63" s="3"/>
      <c r="AF63" s="3"/>
      <c r="AG63" s="3"/>
      <c r="AH63" s="3"/>
    </row>
    <row r="64" spans="1:34" s="23" customFormat="1" x14ac:dyDescent="0.25">
      <c r="A64" s="312"/>
      <c r="B64" s="318"/>
      <c r="C64" s="317"/>
      <c r="D64" s="318"/>
      <c r="E64" s="298"/>
      <c r="F64" s="298"/>
      <c r="G64" s="300"/>
      <c r="H64" s="181" t="s">
        <v>16</v>
      </c>
      <c r="I64" s="182"/>
      <c r="J64" s="180">
        <f>M64*0.3</f>
        <v>6361.5</v>
      </c>
      <c r="K64" s="182"/>
      <c r="L64" s="6"/>
      <c r="M64" s="233">
        <v>21205</v>
      </c>
      <c r="N64" s="234">
        <f>M64/M63</f>
        <v>0.43573410048289324</v>
      </c>
      <c r="O64" s="3"/>
      <c r="P64" s="3"/>
      <c r="Q64" s="3"/>
      <c r="R64" s="3"/>
      <c r="S64" s="3"/>
      <c r="T64" s="3"/>
      <c r="U64" s="3"/>
      <c r="V64" s="3"/>
      <c r="W64" s="3"/>
      <c r="X64" s="3"/>
      <c r="Y64" s="3"/>
      <c r="Z64" s="3"/>
      <c r="AA64" s="3"/>
      <c r="AB64" s="3"/>
      <c r="AC64" s="3"/>
      <c r="AD64" s="3"/>
      <c r="AE64" s="3"/>
      <c r="AF64" s="3"/>
      <c r="AG64" s="3"/>
      <c r="AH64" s="3"/>
    </row>
    <row r="65" spans="1:34" s="23" customFormat="1" x14ac:dyDescent="0.25">
      <c r="A65" s="312"/>
      <c r="B65" s="318"/>
      <c r="C65" s="317"/>
      <c r="D65" s="318"/>
      <c r="E65" s="298"/>
      <c r="F65" s="298"/>
      <c r="G65" s="300"/>
      <c r="H65" s="181" t="s">
        <v>17</v>
      </c>
      <c r="I65" s="182"/>
      <c r="J65" s="180">
        <f>M65*0.05</f>
        <v>180</v>
      </c>
      <c r="K65" s="182"/>
      <c r="L65" s="6"/>
      <c r="M65" s="233">
        <v>3600</v>
      </c>
      <c r="N65" s="234">
        <f>M65/M63</f>
        <v>7.3975136134799141E-2</v>
      </c>
      <c r="O65" s="3"/>
      <c r="P65" s="3"/>
      <c r="Q65" s="3"/>
      <c r="R65" s="3"/>
      <c r="S65" s="3"/>
      <c r="T65" s="3"/>
      <c r="U65" s="3"/>
      <c r="V65" s="3"/>
      <c r="W65" s="3"/>
      <c r="X65" s="3"/>
      <c r="Y65" s="3"/>
      <c r="Z65" s="3"/>
      <c r="AA65" s="3"/>
      <c r="AB65" s="3"/>
      <c r="AC65" s="3"/>
      <c r="AD65" s="3"/>
      <c r="AE65" s="3"/>
      <c r="AF65" s="3"/>
      <c r="AG65" s="3"/>
      <c r="AH65" s="3"/>
    </row>
    <row r="66" spans="1:34" s="23" customFormat="1" x14ac:dyDescent="0.25">
      <c r="A66" s="312"/>
      <c r="B66" s="318"/>
      <c r="C66" s="317"/>
      <c r="D66" s="318"/>
      <c r="E66" s="298"/>
      <c r="F66" s="298"/>
      <c r="G66" s="300"/>
      <c r="H66" s="181" t="s">
        <v>18</v>
      </c>
      <c r="I66" s="182"/>
      <c r="J66" s="180">
        <f>M66*0.05</f>
        <v>180</v>
      </c>
      <c r="K66" s="182"/>
      <c r="L66" s="6"/>
      <c r="M66" s="233">
        <v>3600</v>
      </c>
      <c r="N66" s="234">
        <f>M66/M63</f>
        <v>7.3975136134799141E-2</v>
      </c>
      <c r="O66" s="3"/>
      <c r="P66" s="3"/>
      <c r="Q66" s="3"/>
      <c r="R66" s="3"/>
      <c r="S66" s="3"/>
      <c r="T66" s="3"/>
      <c r="U66" s="3"/>
      <c r="V66" s="3"/>
      <c r="W66" s="3"/>
      <c r="X66" s="3"/>
      <c r="Y66" s="3"/>
      <c r="Z66" s="3"/>
      <c r="AA66" s="3"/>
      <c r="AB66" s="3"/>
      <c r="AC66" s="3"/>
      <c r="AD66" s="3"/>
      <c r="AE66" s="3"/>
      <c r="AF66" s="3"/>
      <c r="AG66" s="3"/>
      <c r="AH66" s="3"/>
    </row>
    <row r="67" spans="1:34" s="23" customFormat="1" ht="20.25" customHeight="1" thickBot="1" x14ac:dyDescent="0.3">
      <c r="A67" s="312"/>
      <c r="B67" s="318"/>
      <c r="C67" s="317"/>
      <c r="D67" s="318"/>
      <c r="E67" s="298"/>
      <c r="F67" s="298"/>
      <c r="G67" s="300"/>
      <c r="H67" s="181" t="s">
        <v>19</v>
      </c>
      <c r="I67" s="182"/>
      <c r="J67" s="180">
        <f>M67*0.15</f>
        <v>3039</v>
      </c>
      <c r="K67" s="182"/>
      <c r="L67" s="6"/>
      <c r="M67" s="235">
        <v>20260</v>
      </c>
      <c r="N67" s="234">
        <f>M67/M63</f>
        <v>0.41631562724750848</v>
      </c>
      <c r="O67" s="3"/>
      <c r="P67" s="3"/>
      <c r="Q67" s="3"/>
      <c r="R67" s="3"/>
      <c r="S67" s="3"/>
      <c r="T67" s="3"/>
      <c r="U67" s="3"/>
      <c r="V67" s="3"/>
      <c r="W67" s="3"/>
      <c r="X67" s="3"/>
      <c r="Y67" s="3"/>
      <c r="Z67" s="3"/>
      <c r="AA67" s="3"/>
      <c r="AB67" s="3"/>
      <c r="AC67" s="3"/>
      <c r="AD67" s="3"/>
      <c r="AE67" s="3"/>
      <c r="AF67" s="3"/>
      <c r="AG67" s="3"/>
      <c r="AH67" s="3"/>
    </row>
    <row r="68" spans="1:34" s="23" customFormat="1" ht="20.25" customHeight="1" x14ac:dyDescent="0.25">
      <c r="A68" s="312"/>
      <c r="B68" s="328" t="s">
        <v>29</v>
      </c>
      <c r="C68" s="317" t="s">
        <v>149</v>
      </c>
      <c r="D68" s="316" t="s">
        <v>43</v>
      </c>
      <c r="E68" s="298" t="s">
        <v>58</v>
      </c>
      <c r="F68" s="298" t="s">
        <v>14</v>
      </c>
      <c r="G68" s="300" t="s">
        <v>22</v>
      </c>
      <c r="H68" s="181"/>
      <c r="I68" s="182"/>
      <c r="J68" s="19">
        <f>M63-J63</f>
        <v>38904.5</v>
      </c>
      <c r="K68" s="182"/>
      <c r="L68" s="6"/>
      <c r="N68" s="3"/>
      <c r="O68" s="3"/>
      <c r="P68" s="3"/>
      <c r="Q68" s="3"/>
      <c r="R68" s="3"/>
      <c r="S68" s="3"/>
      <c r="T68" s="3"/>
      <c r="U68" s="3"/>
      <c r="V68" s="3"/>
      <c r="W68" s="3"/>
      <c r="X68" s="3"/>
      <c r="Y68" s="3"/>
      <c r="Z68" s="3"/>
      <c r="AA68" s="3"/>
      <c r="AB68" s="3"/>
      <c r="AC68" s="3"/>
      <c r="AD68" s="3"/>
      <c r="AE68" s="3"/>
      <c r="AF68" s="3"/>
      <c r="AG68" s="3"/>
      <c r="AH68" s="3"/>
    </row>
    <row r="69" spans="1:34" s="23" customFormat="1" ht="20.25" customHeight="1" x14ac:dyDescent="0.25">
      <c r="A69" s="312"/>
      <c r="B69" s="329"/>
      <c r="C69" s="317"/>
      <c r="D69" s="318"/>
      <c r="E69" s="298"/>
      <c r="F69" s="298"/>
      <c r="G69" s="300"/>
      <c r="H69" s="181"/>
      <c r="I69" s="182"/>
      <c r="J69" s="180">
        <f>M64-J64</f>
        <v>14843.5</v>
      </c>
      <c r="K69" s="182"/>
      <c r="L69" s="6"/>
      <c r="N69" s="3"/>
      <c r="O69" s="3"/>
      <c r="P69" s="3"/>
      <c r="Q69" s="3"/>
      <c r="R69" s="3"/>
      <c r="S69" s="3"/>
      <c r="T69" s="3"/>
      <c r="U69" s="3"/>
      <c r="V69" s="3"/>
      <c r="W69" s="3"/>
      <c r="X69" s="3"/>
      <c r="Y69" s="3"/>
      <c r="Z69" s="3"/>
      <c r="AA69" s="3"/>
      <c r="AB69" s="3"/>
      <c r="AC69" s="3"/>
      <c r="AD69" s="3"/>
      <c r="AE69" s="3"/>
      <c r="AF69" s="3"/>
      <c r="AG69" s="3"/>
      <c r="AH69" s="3"/>
    </row>
    <row r="70" spans="1:34" s="23" customFormat="1" ht="20.25" customHeight="1" x14ac:dyDescent="0.25">
      <c r="A70" s="312"/>
      <c r="B70" s="329"/>
      <c r="C70" s="317"/>
      <c r="D70" s="318"/>
      <c r="E70" s="298"/>
      <c r="F70" s="298"/>
      <c r="G70" s="300"/>
      <c r="H70" s="181"/>
      <c r="I70" s="182"/>
      <c r="J70" s="180">
        <f>M65-J65</f>
        <v>3420</v>
      </c>
      <c r="K70" s="182"/>
      <c r="L70" s="6"/>
      <c r="N70" s="3"/>
      <c r="O70" s="3"/>
      <c r="P70" s="3"/>
      <c r="Q70" s="3"/>
      <c r="R70" s="3"/>
      <c r="S70" s="3"/>
      <c r="T70" s="3"/>
      <c r="U70" s="3"/>
      <c r="V70" s="3"/>
      <c r="W70" s="3"/>
      <c r="X70" s="3"/>
      <c r="Y70" s="3"/>
      <c r="Z70" s="3"/>
      <c r="AA70" s="3"/>
      <c r="AB70" s="3"/>
      <c r="AC70" s="3"/>
      <c r="AD70" s="3"/>
      <c r="AE70" s="3"/>
      <c r="AF70" s="3"/>
      <c r="AG70" s="3"/>
      <c r="AH70" s="3"/>
    </row>
    <row r="71" spans="1:34" s="23" customFormat="1" ht="20.25" customHeight="1" x14ac:dyDescent="0.25">
      <c r="A71" s="312"/>
      <c r="B71" s="329"/>
      <c r="C71" s="317"/>
      <c r="D71" s="318"/>
      <c r="E71" s="298"/>
      <c r="F71" s="298"/>
      <c r="G71" s="300"/>
      <c r="H71" s="181"/>
      <c r="I71" s="182"/>
      <c r="J71" s="180">
        <f>M66-J66</f>
        <v>3420</v>
      </c>
      <c r="K71" s="182"/>
      <c r="L71" s="6"/>
      <c r="N71" s="3"/>
      <c r="O71" s="3"/>
      <c r="P71" s="3"/>
      <c r="Q71" s="3"/>
      <c r="R71" s="3"/>
      <c r="S71" s="3"/>
      <c r="T71" s="3"/>
      <c r="U71" s="3"/>
      <c r="V71" s="3"/>
      <c r="W71" s="3"/>
      <c r="X71" s="3"/>
      <c r="Y71" s="3"/>
      <c r="Z71" s="3"/>
      <c r="AA71" s="3"/>
      <c r="AB71" s="3"/>
      <c r="AC71" s="3"/>
      <c r="AD71" s="3"/>
      <c r="AE71" s="3"/>
      <c r="AF71" s="3"/>
      <c r="AG71" s="3"/>
      <c r="AH71" s="3"/>
    </row>
    <row r="72" spans="1:34" s="23" customFormat="1" ht="20.25" customHeight="1" x14ac:dyDescent="0.25">
      <c r="A72" s="312"/>
      <c r="B72" s="330"/>
      <c r="C72" s="317"/>
      <c r="D72" s="318"/>
      <c r="E72" s="298"/>
      <c r="F72" s="298"/>
      <c r="G72" s="300"/>
      <c r="H72" s="181"/>
      <c r="I72" s="182"/>
      <c r="J72" s="180">
        <f>M67-J67</f>
        <v>17221</v>
      </c>
      <c r="K72" s="182"/>
      <c r="L72" s="6"/>
      <c r="N72" s="3"/>
      <c r="O72" s="3"/>
      <c r="P72" s="3"/>
      <c r="Q72" s="3"/>
      <c r="R72" s="3"/>
      <c r="S72" s="3"/>
      <c r="T72" s="3"/>
      <c r="U72" s="3"/>
      <c r="V72" s="3"/>
      <c r="W72" s="3"/>
      <c r="X72" s="3"/>
      <c r="Y72" s="3"/>
      <c r="Z72" s="3"/>
      <c r="AA72" s="3"/>
      <c r="AB72" s="3"/>
      <c r="AC72" s="3"/>
      <c r="AD72" s="3"/>
      <c r="AE72" s="3"/>
      <c r="AF72" s="3"/>
      <c r="AG72" s="3"/>
      <c r="AH72" s="3"/>
    </row>
    <row r="73" spans="1:34" s="23" customFormat="1" x14ac:dyDescent="0.25">
      <c r="A73" s="312"/>
      <c r="B73" s="316" t="s">
        <v>146</v>
      </c>
      <c r="C73" s="317" t="s">
        <v>45</v>
      </c>
      <c r="D73" s="316" t="s">
        <v>21</v>
      </c>
      <c r="E73" s="298" t="s">
        <v>57</v>
      </c>
      <c r="F73" s="298" t="s">
        <v>14</v>
      </c>
      <c r="G73" s="300" t="s">
        <v>22</v>
      </c>
      <c r="H73" s="200" t="s">
        <v>23</v>
      </c>
      <c r="I73" s="182" t="s">
        <v>28</v>
      </c>
      <c r="J73" s="236">
        <v>5000</v>
      </c>
      <c r="K73" s="182"/>
      <c r="L73" s="6"/>
      <c r="M73" s="3"/>
      <c r="N73" s="3"/>
      <c r="O73" s="3"/>
      <c r="P73" s="3"/>
      <c r="Q73" s="3"/>
      <c r="R73" s="3"/>
      <c r="S73" s="3"/>
      <c r="T73" s="3"/>
      <c r="U73" s="3"/>
      <c r="V73" s="3"/>
      <c r="W73" s="3"/>
      <c r="X73" s="3"/>
      <c r="Y73" s="3"/>
      <c r="Z73" s="3"/>
      <c r="AA73" s="3"/>
      <c r="AB73" s="3"/>
      <c r="AC73" s="3"/>
      <c r="AD73" s="3"/>
      <c r="AE73" s="3"/>
      <c r="AF73" s="3"/>
      <c r="AG73" s="3"/>
      <c r="AH73" s="3"/>
    </row>
    <row r="74" spans="1:34" s="23" customFormat="1" x14ac:dyDescent="0.25">
      <c r="A74" s="312"/>
      <c r="B74" s="318"/>
      <c r="C74" s="317"/>
      <c r="D74" s="318"/>
      <c r="E74" s="298"/>
      <c r="F74" s="298"/>
      <c r="G74" s="300"/>
      <c r="H74" s="181" t="s">
        <v>16</v>
      </c>
      <c r="I74" s="182"/>
      <c r="J74" s="180">
        <f>J73*N64</f>
        <v>2178.6705024144662</v>
      </c>
      <c r="K74" s="182"/>
      <c r="L74" s="6"/>
      <c r="M74" s="237"/>
      <c r="N74" s="3"/>
      <c r="O74" s="3"/>
      <c r="P74" s="3"/>
      <c r="Q74" s="3"/>
      <c r="R74" s="3"/>
      <c r="S74" s="3"/>
      <c r="T74" s="3"/>
      <c r="U74" s="3"/>
      <c r="V74" s="3"/>
      <c r="W74" s="3"/>
      <c r="X74" s="3"/>
      <c r="Y74" s="3"/>
      <c r="Z74" s="3"/>
      <c r="AA74" s="3"/>
      <c r="AB74" s="3"/>
      <c r="AC74" s="3"/>
      <c r="AD74" s="3"/>
      <c r="AE74" s="3"/>
      <c r="AF74" s="3"/>
      <c r="AG74" s="3"/>
      <c r="AH74" s="3"/>
    </row>
    <row r="75" spans="1:34" s="23" customFormat="1" x14ac:dyDescent="0.25">
      <c r="A75" s="312"/>
      <c r="B75" s="318"/>
      <c r="C75" s="317"/>
      <c r="D75" s="318"/>
      <c r="E75" s="298"/>
      <c r="F75" s="298"/>
      <c r="G75" s="300"/>
      <c r="H75" s="181" t="s">
        <v>17</v>
      </c>
      <c r="I75" s="182"/>
      <c r="J75" s="180">
        <f>J73*N65</f>
        <v>369.8756806739957</v>
      </c>
      <c r="K75" s="182"/>
      <c r="L75" s="6"/>
      <c r="M75" s="237"/>
      <c r="N75" s="3"/>
      <c r="O75" s="3"/>
      <c r="P75" s="3"/>
      <c r="Q75" s="3"/>
      <c r="R75" s="3"/>
      <c r="S75" s="3"/>
      <c r="T75" s="3"/>
      <c r="U75" s="3"/>
      <c r="V75" s="3"/>
      <c r="W75" s="3"/>
      <c r="X75" s="3"/>
      <c r="Y75" s="3"/>
      <c r="Z75" s="3"/>
      <c r="AA75" s="3"/>
      <c r="AB75" s="3"/>
      <c r="AC75" s="3"/>
      <c r="AD75" s="3"/>
      <c r="AE75" s="3"/>
      <c r="AF75" s="3"/>
      <c r="AG75" s="3"/>
      <c r="AH75" s="3"/>
    </row>
    <row r="76" spans="1:34" s="23" customFormat="1" x14ac:dyDescent="0.25">
      <c r="A76" s="312"/>
      <c r="B76" s="318"/>
      <c r="C76" s="317"/>
      <c r="D76" s="318"/>
      <c r="E76" s="298"/>
      <c r="F76" s="298"/>
      <c r="G76" s="300"/>
      <c r="H76" s="181" t="s">
        <v>18</v>
      </c>
      <c r="I76" s="182"/>
      <c r="J76" s="180">
        <f>J73*N66</f>
        <v>369.8756806739957</v>
      </c>
      <c r="K76" s="182"/>
      <c r="L76" s="6"/>
      <c r="M76" s="237"/>
      <c r="N76" s="3"/>
      <c r="O76" s="3"/>
      <c r="P76" s="3"/>
      <c r="Q76" s="3"/>
      <c r="R76" s="3"/>
      <c r="S76" s="3"/>
      <c r="T76" s="3"/>
      <c r="U76" s="3"/>
      <c r="V76" s="3"/>
      <c r="W76" s="3"/>
      <c r="X76" s="3"/>
      <c r="Y76" s="3"/>
      <c r="Z76" s="3"/>
      <c r="AA76" s="3"/>
      <c r="AB76" s="3"/>
      <c r="AC76" s="3"/>
      <c r="AD76" s="3"/>
      <c r="AE76" s="3"/>
      <c r="AF76" s="3"/>
      <c r="AG76" s="3"/>
      <c r="AH76" s="3"/>
    </row>
    <row r="77" spans="1:34" s="23" customFormat="1" x14ac:dyDescent="0.25">
      <c r="A77" s="312"/>
      <c r="B77" s="318"/>
      <c r="C77" s="317"/>
      <c r="D77" s="318"/>
      <c r="E77" s="298"/>
      <c r="F77" s="298"/>
      <c r="G77" s="300"/>
      <c r="H77" s="181" t="s">
        <v>19</v>
      </c>
      <c r="I77" s="182"/>
      <c r="J77" s="180">
        <f>J73*N67</f>
        <v>2081.5781362375424</v>
      </c>
      <c r="K77" s="182"/>
      <c r="L77" s="6"/>
      <c r="M77" s="237"/>
      <c r="N77" s="3"/>
      <c r="O77" s="3"/>
      <c r="P77" s="3"/>
      <c r="Q77" s="3"/>
      <c r="R77" s="3"/>
      <c r="S77" s="3"/>
      <c r="T77" s="3"/>
      <c r="U77" s="3"/>
      <c r="V77" s="3"/>
      <c r="W77" s="3"/>
      <c r="X77" s="3"/>
      <c r="Y77" s="3"/>
      <c r="Z77" s="3"/>
      <c r="AA77" s="3"/>
      <c r="AB77" s="3"/>
      <c r="AC77" s="3"/>
      <c r="AD77" s="3"/>
      <c r="AE77" s="3"/>
      <c r="AF77" s="3"/>
      <c r="AG77" s="3"/>
      <c r="AH77" s="3"/>
    </row>
    <row r="78" spans="1:34" ht="12.75" customHeight="1" x14ac:dyDescent="0.25">
      <c r="A78" s="185"/>
      <c r="B78" s="5"/>
      <c r="C78" s="5"/>
      <c r="D78" s="5"/>
      <c r="E78" s="5"/>
      <c r="F78" s="5"/>
      <c r="G78" s="5"/>
      <c r="H78" s="5"/>
      <c r="I78" s="7"/>
      <c r="J78" s="8"/>
      <c r="K78" s="8"/>
    </row>
    <row r="79" spans="1:34" s="3" customFormat="1" ht="12.75" customHeight="1" x14ac:dyDescent="0.25">
      <c r="A79" s="184" t="s">
        <v>66</v>
      </c>
      <c r="B79" s="5"/>
      <c r="C79" s="5"/>
      <c r="D79" s="5"/>
      <c r="E79" s="5"/>
      <c r="F79" s="5"/>
      <c r="G79" s="7"/>
      <c r="H79" s="8"/>
      <c r="I79" s="8"/>
      <c r="J79" s="6"/>
      <c r="K79" s="6"/>
      <c r="L79" s="6"/>
    </row>
    <row r="80" spans="1:34" s="3" customFormat="1" ht="12.75" customHeight="1" x14ac:dyDescent="0.25">
      <c r="A80" s="6" t="s">
        <v>152</v>
      </c>
      <c r="B80" s="5"/>
      <c r="C80" s="5"/>
      <c r="D80" s="5"/>
      <c r="E80" s="5"/>
      <c r="F80" s="5"/>
      <c r="G80" s="7"/>
      <c r="H80" s="8"/>
      <c r="I80" s="8"/>
      <c r="J80" s="6"/>
      <c r="K80" s="6"/>
      <c r="L80" s="6"/>
    </row>
    <row r="81" spans="1:48" s="3" customFormat="1" ht="12.75" customHeight="1" x14ac:dyDescent="0.25">
      <c r="A81" s="6" t="s">
        <v>167</v>
      </c>
      <c r="B81" s="5"/>
      <c r="C81" s="5"/>
      <c r="D81" s="5"/>
      <c r="E81" s="5"/>
      <c r="F81" s="5"/>
      <c r="G81" s="7"/>
      <c r="H81" s="8"/>
      <c r="I81" s="8"/>
      <c r="J81" s="6"/>
      <c r="K81" s="6"/>
      <c r="L81" s="6"/>
    </row>
    <row r="82" spans="1:48" s="3" customFormat="1" ht="12.75" customHeight="1" x14ac:dyDescent="0.25">
      <c r="A82" s="6" t="s">
        <v>169</v>
      </c>
      <c r="B82" s="5"/>
      <c r="C82" s="5"/>
      <c r="D82" s="5"/>
      <c r="E82" s="5"/>
      <c r="F82" s="5"/>
      <c r="G82" s="7"/>
      <c r="H82" s="8"/>
      <c r="I82" s="8"/>
      <c r="J82" s="6"/>
      <c r="K82" s="6"/>
      <c r="L82" s="6"/>
      <c r="M82" s="6"/>
    </row>
    <row r="83" spans="1:48" s="3" customFormat="1" ht="12.75" customHeight="1" x14ac:dyDescent="0.25">
      <c r="A83" s="6" t="s">
        <v>170</v>
      </c>
      <c r="B83" s="5"/>
      <c r="C83" s="5"/>
      <c r="D83" s="5"/>
      <c r="E83" s="5"/>
      <c r="F83" s="5"/>
      <c r="G83" s="7"/>
      <c r="H83" s="8"/>
      <c r="I83" s="8"/>
      <c r="J83" s="6"/>
      <c r="K83" s="6"/>
      <c r="L83" s="6"/>
    </row>
    <row r="84" spans="1:48" ht="12.75" customHeight="1" x14ac:dyDescent="0.25">
      <c r="A84" s="6"/>
      <c r="B84" s="303"/>
      <c r="C84" s="304"/>
      <c r="D84" s="186"/>
      <c r="E84" s="186"/>
      <c r="F84" s="185"/>
      <c r="G84" s="185"/>
      <c r="H84" s="185"/>
      <c r="I84" s="184"/>
      <c r="J84" s="292">
        <v>2022</v>
      </c>
      <c r="K84" s="293"/>
      <c r="M84" s="184" t="s">
        <v>62</v>
      </c>
    </row>
    <row r="85" spans="1:48" s="23" customFormat="1" ht="24" customHeight="1" x14ac:dyDescent="0.25">
      <c r="A85" s="194" t="s">
        <v>0</v>
      </c>
      <c r="B85" s="2" t="s">
        <v>1</v>
      </c>
      <c r="C85" s="195" t="s">
        <v>2</v>
      </c>
      <c r="D85" s="238" t="s">
        <v>3</v>
      </c>
      <c r="E85" s="16" t="s">
        <v>4</v>
      </c>
      <c r="F85" s="197" t="s">
        <v>5</v>
      </c>
      <c r="G85" s="197" t="s">
        <v>6</v>
      </c>
      <c r="H85" s="197" t="s">
        <v>7</v>
      </c>
      <c r="I85" s="16" t="s">
        <v>8</v>
      </c>
      <c r="J85" s="17" t="s">
        <v>9</v>
      </c>
      <c r="K85" s="4" t="s">
        <v>10</v>
      </c>
      <c r="L85" s="6"/>
      <c r="M85" s="198" t="s">
        <v>20</v>
      </c>
      <c r="N85" s="199">
        <v>2022</v>
      </c>
      <c r="O85" s="3"/>
      <c r="P85" s="3"/>
      <c r="Q85" s="3"/>
      <c r="R85" s="3"/>
      <c r="S85" s="3"/>
      <c r="T85" s="3"/>
      <c r="U85" s="3"/>
      <c r="V85" s="3"/>
      <c r="W85" s="3"/>
      <c r="X85" s="3"/>
      <c r="Y85" s="3"/>
      <c r="Z85" s="3"/>
      <c r="AA85" s="3"/>
      <c r="AB85" s="3"/>
      <c r="AC85" s="3"/>
      <c r="AD85" s="3"/>
      <c r="AE85" s="3"/>
      <c r="AF85" s="3"/>
      <c r="AG85" s="3"/>
      <c r="AH85" s="3"/>
    </row>
    <row r="86" spans="1:48" ht="12.75" customHeight="1" x14ac:dyDescent="0.25">
      <c r="A86" s="312" t="s">
        <v>82</v>
      </c>
      <c r="B86" s="298" t="s">
        <v>12</v>
      </c>
      <c r="C86" s="299" t="s">
        <v>46</v>
      </c>
      <c r="D86" s="313" t="s">
        <v>68</v>
      </c>
      <c r="E86" s="305" t="s">
        <v>47</v>
      </c>
      <c r="F86" s="305" t="s">
        <v>14</v>
      </c>
      <c r="G86" s="305" t="s">
        <v>33</v>
      </c>
      <c r="H86" s="217" t="s">
        <v>32</v>
      </c>
      <c r="I86" s="239" t="s">
        <v>28</v>
      </c>
      <c r="J86" s="240">
        <v>40</v>
      </c>
      <c r="K86" s="239"/>
      <c r="M86" s="201" t="s">
        <v>24</v>
      </c>
      <c r="N86" s="202">
        <v>1200000</v>
      </c>
    </row>
    <row r="87" spans="1:48" ht="12.75" customHeight="1" x14ac:dyDescent="0.25">
      <c r="A87" s="312"/>
      <c r="B87" s="298"/>
      <c r="C87" s="299"/>
      <c r="D87" s="313"/>
      <c r="E87" s="305"/>
      <c r="F87" s="305"/>
      <c r="G87" s="305"/>
      <c r="H87" s="221"/>
      <c r="I87" s="241"/>
      <c r="J87" s="242"/>
      <c r="K87" s="243"/>
      <c r="M87" s="201" t="s">
        <v>25</v>
      </c>
      <c r="N87" s="201">
        <v>0</v>
      </c>
    </row>
    <row r="88" spans="1:48" ht="12.75" customHeight="1" x14ac:dyDescent="0.25">
      <c r="A88" s="312"/>
      <c r="B88" s="298"/>
      <c r="C88" s="299"/>
      <c r="D88" s="313"/>
      <c r="E88" s="305"/>
      <c r="F88" s="305"/>
      <c r="G88" s="305"/>
      <c r="H88" s="221"/>
      <c r="I88" s="241"/>
      <c r="J88" s="242"/>
      <c r="K88" s="243"/>
      <c r="M88" s="201" t="s">
        <v>26</v>
      </c>
      <c r="N88" s="201">
        <v>100</v>
      </c>
    </row>
    <row r="89" spans="1:48" ht="45.75" customHeight="1" x14ac:dyDescent="0.25">
      <c r="A89" s="312"/>
      <c r="B89" s="298"/>
      <c r="C89" s="299"/>
      <c r="D89" s="313"/>
      <c r="E89" s="305"/>
      <c r="F89" s="305"/>
      <c r="G89" s="305"/>
      <c r="H89" s="225"/>
      <c r="I89" s="244"/>
      <c r="J89" s="245"/>
      <c r="K89" s="246"/>
    </row>
    <row r="90" spans="1:48" ht="12.75" customHeight="1" x14ac:dyDescent="0.25">
      <c r="A90" s="5"/>
      <c r="B90" s="5"/>
      <c r="C90" s="5"/>
      <c r="D90" s="5"/>
      <c r="E90" s="5"/>
      <c r="F90" s="5"/>
      <c r="G90" s="5"/>
      <c r="H90" s="5"/>
      <c r="I90" s="208"/>
      <c r="J90" s="208"/>
      <c r="K90" s="208"/>
      <c r="M90" s="6"/>
    </row>
    <row r="91" spans="1:48" s="3" customFormat="1" ht="12.75" customHeight="1" x14ac:dyDescent="0.25">
      <c r="A91" s="184" t="s">
        <v>65</v>
      </c>
      <c r="B91" s="5"/>
      <c r="C91" s="5"/>
      <c r="D91" s="5"/>
      <c r="E91" s="5"/>
      <c r="F91" s="5"/>
      <c r="G91" s="7"/>
      <c r="H91" s="8"/>
      <c r="I91" s="8"/>
      <c r="J91" s="6"/>
      <c r="K91" s="6"/>
      <c r="L91" s="6"/>
      <c r="M91" s="6"/>
    </row>
    <row r="92" spans="1:48" s="3" customFormat="1" ht="12.75" customHeight="1" x14ac:dyDescent="0.25">
      <c r="A92" s="6" t="s">
        <v>74</v>
      </c>
      <c r="B92" s="5"/>
      <c r="C92" s="5"/>
      <c r="D92" s="5"/>
      <c r="E92" s="5"/>
      <c r="F92" s="5"/>
      <c r="G92" s="7"/>
      <c r="H92" s="8"/>
      <c r="I92" s="8"/>
      <c r="J92" s="6"/>
      <c r="K92" s="6"/>
      <c r="L92" s="6"/>
      <c r="M92" s="6"/>
    </row>
    <row r="93" spans="1:48" ht="12.75" customHeight="1" x14ac:dyDescent="0.25">
      <c r="A93" s="6"/>
      <c r="B93" s="6"/>
      <c r="C93" s="6"/>
      <c r="D93" s="5"/>
      <c r="E93" s="5"/>
      <c r="F93" s="6"/>
      <c r="G93" s="6"/>
      <c r="H93" s="6"/>
      <c r="I93" s="6"/>
      <c r="J93" s="6"/>
      <c r="K93" s="6"/>
      <c r="M93" s="6"/>
    </row>
    <row r="94" spans="1:48" x14ac:dyDescent="0.25">
      <c r="A94" s="6"/>
      <c r="B94" s="184"/>
      <c r="C94" s="184"/>
      <c r="D94" s="183"/>
      <c r="E94" s="183"/>
      <c r="F94" s="184"/>
      <c r="G94" s="184"/>
      <c r="H94" s="184"/>
      <c r="I94" s="184"/>
      <c r="J94" s="294">
        <v>2022</v>
      </c>
      <c r="K94" s="295"/>
      <c r="AI94" s="3"/>
      <c r="AJ94" s="3"/>
      <c r="AK94" s="3"/>
      <c r="AL94" s="3"/>
      <c r="AM94" s="3"/>
      <c r="AN94" s="3"/>
      <c r="AO94" s="3"/>
      <c r="AP94" s="3"/>
      <c r="AQ94" s="3"/>
      <c r="AR94" s="3"/>
      <c r="AS94" s="3"/>
      <c r="AT94" s="3"/>
      <c r="AU94" s="3"/>
      <c r="AV94" s="3"/>
    </row>
    <row r="95" spans="1:48" s="211" customFormat="1" ht="25.5" x14ac:dyDescent="0.25">
      <c r="A95" s="1" t="s">
        <v>0</v>
      </c>
      <c r="B95" s="1" t="s">
        <v>1</v>
      </c>
      <c r="C95" s="1" t="s">
        <v>2</v>
      </c>
      <c r="D95" s="1" t="s">
        <v>3</v>
      </c>
      <c r="E95" s="1" t="s">
        <v>4</v>
      </c>
      <c r="F95" s="1" t="s">
        <v>5</v>
      </c>
      <c r="G95" s="1" t="s">
        <v>6</v>
      </c>
      <c r="H95" s="209" t="s">
        <v>7</v>
      </c>
      <c r="I95" s="16" t="s">
        <v>8</v>
      </c>
      <c r="J95" s="17" t="s">
        <v>9</v>
      </c>
      <c r="K95" s="4" t="s">
        <v>10</v>
      </c>
      <c r="L95" s="5"/>
      <c r="M95" s="210"/>
      <c r="N95" s="210"/>
      <c r="O95" s="210"/>
      <c r="P95" s="210"/>
      <c r="Q95" s="210"/>
      <c r="R95" s="210"/>
      <c r="S95" s="210"/>
      <c r="T95" s="210"/>
      <c r="U95" s="210"/>
      <c r="V95" s="210"/>
      <c r="W95" s="210"/>
      <c r="X95" s="210"/>
      <c r="Y95" s="210"/>
      <c r="Z95" s="210"/>
      <c r="AA95" s="210"/>
      <c r="AB95" s="210"/>
      <c r="AC95" s="210"/>
      <c r="AD95" s="210"/>
      <c r="AE95" s="210"/>
      <c r="AF95" s="210"/>
      <c r="AG95" s="210"/>
      <c r="AH95" s="210"/>
    </row>
    <row r="96" spans="1:48" s="211" customFormat="1" ht="12.75" customHeight="1" x14ac:dyDescent="0.25">
      <c r="A96" s="308" t="s">
        <v>166</v>
      </c>
      <c r="B96" s="298" t="s">
        <v>12</v>
      </c>
      <c r="C96" s="299" t="s">
        <v>49</v>
      </c>
      <c r="D96" s="298" t="s">
        <v>34</v>
      </c>
      <c r="E96" s="298" t="s">
        <v>48</v>
      </c>
      <c r="F96" s="298" t="s">
        <v>14</v>
      </c>
      <c r="G96" s="298" t="s">
        <v>15</v>
      </c>
      <c r="H96" s="217" t="s">
        <v>32</v>
      </c>
      <c r="I96" s="247"/>
      <c r="J96" s="248">
        <v>0.8</v>
      </c>
      <c r="K96" s="249"/>
      <c r="L96" s="5"/>
      <c r="M96" s="210"/>
      <c r="N96" s="210"/>
      <c r="O96" s="210"/>
      <c r="P96" s="210"/>
      <c r="Q96" s="210"/>
      <c r="R96" s="210"/>
      <c r="S96" s="210"/>
      <c r="T96" s="210"/>
      <c r="U96" s="210"/>
      <c r="V96" s="210"/>
      <c r="W96" s="210"/>
      <c r="X96" s="210"/>
      <c r="Y96" s="210"/>
      <c r="Z96" s="210"/>
      <c r="AA96" s="210"/>
      <c r="AB96" s="210"/>
      <c r="AC96" s="210"/>
      <c r="AD96" s="210"/>
      <c r="AE96" s="210"/>
      <c r="AF96" s="210"/>
      <c r="AG96" s="210"/>
      <c r="AH96" s="210"/>
    </row>
    <row r="97" spans="1:34" s="211" customFormat="1" ht="12.75" customHeight="1" x14ac:dyDescent="0.25">
      <c r="A97" s="308"/>
      <c r="B97" s="298"/>
      <c r="C97" s="299"/>
      <c r="D97" s="298"/>
      <c r="E97" s="298"/>
      <c r="F97" s="298"/>
      <c r="G97" s="298"/>
      <c r="H97" s="221"/>
      <c r="I97" s="250"/>
      <c r="J97" s="251"/>
      <c r="K97" s="252"/>
      <c r="L97" s="5"/>
      <c r="M97" s="210"/>
      <c r="N97" s="210"/>
      <c r="O97" s="210"/>
      <c r="P97" s="210"/>
      <c r="Q97" s="210"/>
      <c r="R97" s="210"/>
      <c r="S97" s="210"/>
      <c r="T97" s="210"/>
      <c r="U97" s="210"/>
      <c r="V97" s="210"/>
      <c r="W97" s="210"/>
      <c r="X97" s="210"/>
      <c r="Y97" s="210"/>
      <c r="Z97" s="210"/>
      <c r="AA97" s="210"/>
      <c r="AB97" s="210"/>
      <c r="AC97" s="210"/>
      <c r="AD97" s="210"/>
      <c r="AE97" s="210"/>
      <c r="AF97" s="210"/>
      <c r="AG97" s="210"/>
      <c r="AH97" s="210"/>
    </row>
    <row r="98" spans="1:34" s="211" customFormat="1" ht="12.75" customHeight="1" x14ac:dyDescent="0.25">
      <c r="A98" s="308"/>
      <c r="B98" s="298"/>
      <c r="C98" s="299"/>
      <c r="D98" s="298"/>
      <c r="E98" s="298"/>
      <c r="F98" s="298"/>
      <c r="G98" s="298"/>
      <c r="H98" s="221"/>
      <c r="I98" s="250"/>
      <c r="J98" s="251"/>
      <c r="K98" s="252"/>
      <c r="L98" s="5"/>
      <c r="M98" s="210"/>
      <c r="N98" s="210"/>
      <c r="O98" s="210"/>
      <c r="P98" s="210"/>
      <c r="Q98" s="210"/>
      <c r="R98" s="210"/>
      <c r="S98" s="210"/>
      <c r="T98" s="210"/>
      <c r="U98" s="210"/>
      <c r="V98" s="210"/>
      <c r="W98" s="210"/>
      <c r="X98" s="210"/>
      <c r="Y98" s="210"/>
      <c r="Z98" s="210"/>
      <c r="AA98" s="210"/>
      <c r="AB98" s="210"/>
      <c r="AC98" s="210"/>
      <c r="AD98" s="210"/>
      <c r="AE98" s="210"/>
      <c r="AF98" s="210"/>
      <c r="AG98" s="210"/>
      <c r="AH98" s="210"/>
    </row>
    <row r="99" spans="1:34" s="211" customFormat="1" ht="40.5" customHeight="1" x14ac:dyDescent="0.25">
      <c r="A99" s="308"/>
      <c r="B99" s="298"/>
      <c r="C99" s="299"/>
      <c r="D99" s="298"/>
      <c r="E99" s="298"/>
      <c r="F99" s="298"/>
      <c r="G99" s="298"/>
      <c r="H99" s="225"/>
      <c r="I99" s="253"/>
      <c r="J99" s="254"/>
      <c r="K99" s="255"/>
      <c r="L99" s="5"/>
      <c r="M99" s="210"/>
      <c r="N99" s="210"/>
      <c r="O99" s="210"/>
      <c r="P99" s="210"/>
      <c r="Q99" s="210"/>
      <c r="R99" s="210"/>
      <c r="S99" s="210"/>
      <c r="T99" s="210"/>
      <c r="U99" s="210"/>
      <c r="V99" s="210"/>
      <c r="W99" s="210"/>
      <c r="X99" s="210"/>
      <c r="Y99" s="210"/>
      <c r="Z99" s="210"/>
      <c r="AA99" s="210"/>
      <c r="AB99" s="210"/>
      <c r="AC99" s="210"/>
      <c r="AD99" s="210"/>
      <c r="AE99" s="210"/>
      <c r="AF99" s="210"/>
      <c r="AG99" s="210"/>
      <c r="AH99" s="210"/>
    </row>
    <row r="100" spans="1:34" s="261" customFormat="1" ht="12.75" customHeight="1" x14ac:dyDescent="0.25">
      <c r="A100" s="308"/>
      <c r="B100" s="301" t="s">
        <v>27</v>
      </c>
      <c r="C100" s="299" t="s">
        <v>50</v>
      </c>
      <c r="D100" s="298" t="s">
        <v>35</v>
      </c>
      <c r="E100" s="301" t="s">
        <v>162</v>
      </c>
      <c r="F100" s="298" t="s">
        <v>14</v>
      </c>
      <c r="G100" s="298" t="s">
        <v>15</v>
      </c>
      <c r="H100" s="217" t="s">
        <v>32</v>
      </c>
      <c r="I100" s="256"/>
      <c r="J100" s="257">
        <v>40</v>
      </c>
      <c r="K100" s="258"/>
      <c r="L100" s="259"/>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row>
    <row r="101" spans="1:34" s="261" customFormat="1" ht="18" customHeight="1" x14ac:dyDescent="0.25">
      <c r="A101" s="308"/>
      <c r="B101" s="301"/>
      <c r="C101" s="302"/>
      <c r="D101" s="301"/>
      <c r="E101" s="301"/>
      <c r="F101" s="298"/>
      <c r="G101" s="298"/>
      <c r="H101" s="221"/>
      <c r="I101" s="262"/>
      <c r="J101" s="263"/>
      <c r="K101" s="264"/>
      <c r="L101" s="259"/>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row>
    <row r="102" spans="1:34" s="261" customFormat="1" ht="24.75" customHeight="1" x14ac:dyDescent="0.25">
      <c r="A102" s="308"/>
      <c r="B102" s="301"/>
      <c r="C102" s="302"/>
      <c r="D102" s="301"/>
      <c r="E102" s="301"/>
      <c r="F102" s="298"/>
      <c r="G102" s="298"/>
      <c r="H102" s="221"/>
      <c r="I102" s="262"/>
      <c r="J102" s="263"/>
      <c r="K102" s="264"/>
      <c r="L102" s="259"/>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row>
    <row r="103" spans="1:34" s="261" customFormat="1" ht="66" customHeight="1" x14ac:dyDescent="0.25">
      <c r="A103" s="308"/>
      <c r="B103" s="301"/>
      <c r="C103" s="302"/>
      <c r="D103" s="301"/>
      <c r="E103" s="301"/>
      <c r="F103" s="298"/>
      <c r="G103" s="298"/>
      <c r="H103" s="265"/>
      <c r="I103" s="266"/>
      <c r="J103" s="267"/>
      <c r="K103" s="268"/>
      <c r="L103" s="259"/>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row>
    <row r="104" spans="1:34" s="269" customFormat="1"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s="269" customFormat="1" ht="12.75" customHeight="1" x14ac:dyDescent="0.25">
      <c r="A105" s="5"/>
      <c r="B105" s="306"/>
      <c r="C105" s="307"/>
      <c r="D105" s="186"/>
      <c r="E105" s="186"/>
      <c r="F105" s="186"/>
      <c r="G105" s="186"/>
      <c r="H105" s="186"/>
      <c r="I105" s="183"/>
      <c r="J105" s="186"/>
      <c r="K105" s="186"/>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2.75" customHeight="1" x14ac:dyDescent="0.25">
      <c r="A106" s="6"/>
      <c r="B106" s="183"/>
      <c r="C106" s="183"/>
      <c r="D106" s="183"/>
      <c r="E106" s="183"/>
      <c r="F106" s="183"/>
      <c r="G106" s="183"/>
      <c r="H106" s="183"/>
      <c r="I106" s="183"/>
      <c r="J106" s="296">
        <v>2022</v>
      </c>
      <c r="K106" s="297"/>
      <c r="M106" s="184" t="s">
        <v>63</v>
      </c>
      <c r="N106" s="6"/>
    </row>
    <row r="107" spans="1:34" s="23" customFormat="1" x14ac:dyDescent="0.25">
      <c r="A107" s="194" t="s">
        <v>0</v>
      </c>
      <c r="B107" s="2" t="s">
        <v>1</v>
      </c>
      <c r="C107" s="195" t="s">
        <v>2</v>
      </c>
      <c r="D107" s="2" t="s">
        <v>3</v>
      </c>
      <c r="E107" s="2" t="s">
        <v>4</v>
      </c>
      <c r="F107" s="195" t="s">
        <v>5</v>
      </c>
      <c r="G107" s="196" t="s">
        <v>6</v>
      </c>
      <c r="H107" s="197" t="s">
        <v>7</v>
      </c>
      <c r="I107" s="16" t="s">
        <v>8</v>
      </c>
      <c r="J107" s="17" t="s">
        <v>9</v>
      </c>
      <c r="K107" s="4" t="s">
        <v>10</v>
      </c>
      <c r="L107" s="6"/>
      <c r="M107" s="198" t="s">
        <v>20</v>
      </c>
      <c r="N107" s="199">
        <v>2022</v>
      </c>
      <c r="O107" s="3"/>
      <c r="P107" s="3"/>
      <c r="Q107" s="3"/>
      <c r="R107" s="3"/>
      <c r="S107" s="3"/>
      <c r="T107" s="3"/>
      <c r="U107" s="3"/>
      <c r="V107" s="3"/>
      <c r="W107" s="3"/>
      <c r="X107" s="3"/>
      <c r="Y107" s="3"/>
      <c r="Z107" s="3"/>
      <c r="AA107" s="3"/>
      <c r="AB107" s="3"/>
      <c r="AC107" s="3"/>
      <c r="AD107" s="3"/>
      <c r="AE107" s="3"/>
      <c r="AF107" s="3"/>
      <c r="AG107" s="3"/>
      <c r="AH107" s="3"/>
    </row>
    <row r="108" spans="1:34" ht="12.75" customHeight="1" x14ac:dyDescent="0.25">
      <c r="A108" s="309" t="s">
        <v>163</v>
      </c>
      <c r="B108" s="298" t="s">
        <v>12</v>
      </c>
      <c r="C108" s="299" t="s">
        <v>51</v>
      </c>
      <c r="D108" s="298" t="s">
        <v>36</v>
      </c>
      <c r="E108" s="298" t="s">
        <v>52</v>
      </c>
      <c r="F108" s="298" t="s">
        <v>14</v>
      </c>
      <c r="G108" s="300" t="s">
        <v>15</v>
      </c>
      <c r="H108" s="200" t="s">
        <v>23</v>
      </c>
      <c r="I108" s="18">
        <f>SUM(I109:I112)</f>
        <v>0</v>
      </c>
      <c r="J108" s="205">
        <v>20</v>
      </c>
      <c r="K108" s="18">
        <f t="shared" ref="K108" si="0">SUM(K109:K112)</f>
        <v>0</v>
      </c>
      <c r="M108" s="201" t="s">
        <v>24</v>
      </c>
      <c r="N108" s="202">
        <v>1050000</v>
      </c>
    </row>
    <row r="109" spans="1:34" ht="12.75" customHeight="1" x14ac:dyDescent="0.25">
      <c r="A109" s="310"/>
      <c r="B109" s="298"/>
      <c r="C109" s="299"/>
      <c r="D109" s="298"/>
      <c r="E109" s="298"/>
      <c r="F109" s="298"/>
      <c r="G109" s="300"/>
      <c r="H109" s="181" t="s">
        <v>16</v>
      </c>
      <c r="I109" s="20"/>
      <c r="J109" s="207"/>
      <c r="K109" s="21"/>
      <c r="M109" s="201" t="s">
        <v>25</v>
      </c>
      <c r="N109" s="201">
        <v>0</v>
      </c>
    </row>
    <row r="110" spans="1:34" ht="12.75" customHeight="1" x14ac:dyDescent="0.25">
      <c r="A110" s="310"/>
      <c r="B110" s="298"/>
      <c r="C110" s="299"/>
      <c r="D110" s="298"/>
      <c r="E110" s="298"/>
      <c r="F110" s="298"/>
      <c r="G110" s="300"/>
      <c r="H110" s="181" t="s">
        <v>17</v>
      </c>
      <c r="I110" s="20"/>
      <c r="J110" s="207"/>
      <c r="K110" s="21"/>
      <c r="M110" s="201" t="s">
        <v>26</v>
      </c>
      <c r="N110" s="201">
        <v>100</v>
      </c>
    </row>
    <row r="111" spans="1:34" ht="12.75" customHeight="1" x14ac:dyDescent="0.25">
      <c r="A111" s="310"/>
      <c r="B111" s="298"/>
      <c r="C111" s="299"/>
      <c r="D111" s="298"/>
      <c r="E111" s="298"/>
      <c r="F111" s="298"/>
      <c r="G111" s="300"/>
      <c r="H111" s="181" t="s">
        <v>18</v>
      </c>
      <c r="I111" s="20"/>
      <c r="J111" s="207"/>
      <c r="K111" s="21"/>
    </row>
    <row r="112" spans="1:34" ht="15.75" customHeight="1" x14ac:dyDescent="0.25">
      <c r="A112" s="310"/>
      <c r="B112" s="298"/>
      <c r="C112" s="299"/>
      <c r="D112" s="298"/>
      <c r="E112" s="298"/>
      <c r="F112" s="298"/>
      <c r="G112" s="300"/>
      <c r="H112" s="181" t="s">
        <v>19</v>
      </c>
      <c r="I112" s="20"/>
      <c r="J112" s="207"/>
      <c r="K112" s="21"/>
    </row>
    <row r="113" spans="1:14" ht="12.75" customHeight="1" x14ac:dyDescent="0.25">
      <c r="A113" s="310"/>
      <c r="B113" s="298" t="s">
        <v>27</v>
      </c>
      <c r="C113" s="299" t="s">
        <v>53</v>
      </c>
      <c r="D113" s="298" t="s">
        <v>54</v>
      </c>
      <c r="E113" s="298" t="s">
        <v>55</v>
      </c>
      <c r="F113" s="298" t="s">
        <v>14</v>
      </c>
      <c r="G113" s="300" t="s">
        <v>15</v>
      </c>
      <c r="H113" s="181" t="s">
        <v>32</v>
      </c>
      <c r="I113" s="20">
        <v>8</v>
      </c>
      <c r="J113" s="205">
        <v>15</v>
      </c>
      <c r="K113" s="18">
        <f>SUM(K114:K116)</f>
        <v>0</v>
      </c>
    </row>
    <row r="114" spans="1:14" ht="12.75" customHeight="1" x14ac:dyDescent="0.25">
      <c r="A114" s="310"/>
      <c r="B114" s="298"/>
      <c r="C114" s="299"/>
      <c r="D114" s="298"/>
      <c r="E114" s="298"/>
      <c r="F114" s="298"/>
      <c r="G114" s="300"/>
      <c r="H114" s="217"/>
      <c r="I114" s="239"/>
      <c r="J114" s="270"/>
      <c r="K114" s="271"/>
    </row>
    <row r="115" spans="1:14" ht="12.75" customHeight="1" x14ac:dyDescent="0.25">
      <c r="A115" s="310"/>
      <c r="B115" s="298"/>
      <c r="C115" s="299"/>
      <c r="D115" s="298"/>
      <c r="E115" s="298"/>
      <c r="F115" s="298"/>
      <c r="G115" s="300"/>
      <c r="H115" s="221"/>
      <c r="I115" s="241"/>
      <c r="J115" s="242"/>
      <c r="K115" s="243"/>
    </row>
    <row r="116" spans="1:14" ht="27" customHeight="1" x14ac:dyDescent="0.25">
      <c r="A116" s="311"/>
      <c r="B116" s="298"/>
      <c r="C116" s="299"/>
      <c r="D116" s="298"/>
      <c r="E116" s="298"/>
      <c r="F116" s="298"/>
      <c r="G116" s="300"/>
      <c r="H116" s="225"/>
      <c r="I116" s="244"/>
      <c r="J116" s="245"/>
      <c r="K116" s="246"/>
    </row>
    <row r="117" spans="1:14" ht="12.75" customHeight="1" x14ac:dyDescent="0.25">
      <c r="A117" s="185"/>
      <c r="B117" s="5"/>
      <c r="C117" s="5"/>
      <c r="D117" s="5"/>
      <c r="E117" s="5"/>
      <c r="F117" s="5"/>
      <c r="G117" s="5"/>
      <c r="H117" s="5"/>
      <c r="I117" s="7"/>
      <c r="J117" s="8"/>
      <c r="K117" s="8"/>
    </row>
    <row r="118" spans="1:14" s="3" customFormat="1" ht="12.75" customHeight="1" x14ac:dyDescent="0.25">
      <c r="A118" s="184" t="s">
        <v>64</v>
      </c>
      <c r="B118" s="5"/>
      <c r="C118" s="5"/>
      <c r="D118" s="5"/>
      <c r="E118" s="5"/>
      <c r="F118" s="5"/>
      <c r="G118" s="7"/>
      <c r="H118" s="8"/>
      <c r="I118" s="8"/>
      <c r="J118" s="6"/>
      <c r="K118" s="6"/>
      <c r="L118" s="6"/>
    </row>
    <row r="119" spans="1:14" s="3" customFormat="1" ht="12.75" customHeight="1" x14ac:dyDescent="0.25">
      <c r="A119" s="6" t="s">
        <v>73</v>
      </c>
      <c r="B119" s="5"/>
      <c r="C119" s="5"/>
      <c r="D119" s="5"/>
      <c r="E119" s="5"/>
      <c r="F119" s="5"/>
      <c r="G119" s="7"/>
      <c r="H119" s="8"/>
      <c r="I119" s="8"/>
      <c r="J119" s="6"/>
      <c r="K119" s="6"/>
      <c r="L119" s="6"/>
    </row>
    <row r="120" spans="1:14" s="3" customFormat="1" ht="12.75" customHeight="1" x14ac:dyDescent="0.25">
      <c r="A120" s="6" t="s">
        <v>164</v>
      </c>
      <c r="B120" s="5"/>
      <c r="C120" s="5"/>
      <c r="D120" s="5"/>
      <c r="E120" s="5"/>
      <c r="F120" s="5"/>
      <c r="G120" s="7"/>
      <c r="H120" s="8"/>
      <c r="I120" s="8"/>
      <c r="J120" s="6"/>
      <c r="K120" s="6"/>
      <c r="L120" s="6"/>
      <c r="M120" s="272" t="s">
        <v>69</v>
      </c>
    </row>
    <row r="121" spans="1:14" ht="13.5" customHeight="1" x14ac:dyDescent="0.25">
      <c r="A121" s="6"/>
      <c r="B121" s="6"/>
      <c r="C121" s="6"/>
      <c r="D121" s="5"/>
      <c r="E121" s="5"/>
      <c r="F121" s="6"/>
      <c r="G121" s="6"/>
      <c r="H121" s="6"/>
      <c r="I121" s="6"/>
      <c r="J121" s="6"/>
      <c r="K121" s="6"/>
      <c r="M121" s="331" t="s">
        <v>20</v>
      </c>
      <c r="N121" s="288">
        <v>2022</v>
      </c>
    </row>
    <row r="122" spans="1:14" ht="12.75" customHeight="1" x14ac:dyDescent="0.25">
      <c r="A122" s="6"/>
      <c r="B122" s="6"/>
      <c r="C122" s="6"/>
      <c r="D122" s="5"/>
      <c r="E122" s="5"/>
      <c r="F122" s="6"/>
      <c r="G122" s="6"/>
      <c r="H122" s="6"/>
      <c r="I122" s="6"/>
      <c r="J122" s="6"/>
      <c r="K122" s="6"/>
      <c r="M122" s="331"/>
      <c r="N122" s="289"/>
    </row>
    <row r="123" spans="1:14" ht="13.5" customHeight="1" x14ac:dyDescent="0.25">
      <c r="A123" s="6"/>
      <c r="B123" s="6"/>
      <c r="C123" s="6"/>
      <c r="D123" s="5"/>
      <c r="E123" s="5"/>
      <c r="F123" s="6"/>
      <c r="G123" s="6"/>
      <c r="H123" s="6"/>
      <c r="I123" s="6"/>
      <c r="J123" s="6"/>
      <c r="K123" s="6"/>
      <c r="M123" s="201" t="s">
        <v>24</v>
      </c>
      <c r="N123" s="273">
        <f>N108+N86+N58+N12</f>
        <v>150235389</v>
      </c>
    </row>
    <row r="124" spans="1:14" ht="12.75" customHeight="1" x14ac:dyDescent="0.25">
      <c r="A124" s="3"/>
      <c r="B124" s="3"/>
      <c r="C124" s="3"/>
      <c r="D124" s="210"/>
      <c r="E124" s="210"/>
      <c r="F124" s="3"/>
      <c r="G124" s="3"/>
      <c r="H124" s="3"/>
      <c r="I124" s="3"/>
      <c r="J124" s="3"/>
      <c r="K124" s="3"/>
      <c r="M124" s="201" t="s">
        <v>25</v>
      </c>
      <c r="N124" s="274">
        <f>N12/N123</f>
        <v>0.42277863040644836</v>
      </c>
    </row>
    <row r="125" spans="1:14" ht="12.75" customHeight="1" x14ac:dyDescent="0.25">
      <c r="A125" s="3"/>
      <c r="B125" s="3"/>
      <c r="C125" s="3"/>
      <c r="D125" s="210"/>
      <c r="E125" s="210"/>
      <c r="F125" s="3"/>
      <c r="G125" s="3"/>
      <c r="H125" s="3"/>
      <c r="I125" s="3"/>
      <c r="J125" s="3"/>
      <c r="K125" s="3"/>
      <c r="M125" s="201" t="s">
        <v>26</v>
      </c>
      <c r="N125" s="274">
        <f>(N58+N86+N108)/N123</f>
        <v>0.57722136959355164</v>
      </c>
    </row>
    <row r="126" spans="1:14" ht="12.75" customHeight="1" x14ac:dyDescent="0.25">
      <c r="A126" s="3"/>
      <c r="B126" s="3"/>
      <c r="C126" s="3"/>
      <c r="D126" s="210"/>
      <c r="E126" s="210"/>
      <c r="F126" s="3"/>
      <c r="G126" s="3"/>
      <c r="H126" s="3"/>
      <c r="I126" s="3"/>
      <c r="J126" s="3"/>
      <c r="K126" s="3"/>
    </row>
    <row r="127" spans="1:14" ht="12.75" customHeight="1" x14ac:dyDescent="0.25">
      <c r="A127" s="3"/>
      <c r="B127" s="3"/>
      <c r="C127" s="3"/>
      <c r="D127" s="210"/>
      <c r="E127" s="210"/>
      <c r="F127" s="3"/>
      <c r="G127" s="3"/>
      <c r="H127" s="3"/>
      <c r="I127" s="3"/>
      <c r="J127" s="3"/>
      <c r="K127" s="3"/>
    </row>
    <row r="128" spans="1:14" ht="12.75" customHeight="1" x14ac:dyDescent="0.25">
      <c r="A128" s="3"/>
      <c r="B128" s="3"/>
      <c r="C128" s="3"/>
      <c r="D128" s="210"/>
      <c r="E128" s="210"/>
      <c r="F128" s="3"/>
      <c r="G128" s="3"/>
      <c r="H128" s="3"/>
      <c r="I128" s="3"/>
      <c r="J128" s="3"/>
      <c r="K128" s="3"/>
    </row>
    <row r="129" spans="1:11" ht="12.75" customHeight="1" x14ac:dyDescent="0.25">
      <c r="A129" s="3"/>
      <c r="B129" s="3"/>
      <c r="C129" s="3"/>
      <c r="D129" s="210"/>
      <c r="E129" s="210"/>
      <c r="F129" s="3"/>
      <c r="G129" s="3"/>
      <c r="H129" s="3"/>
      <c r="I129" s="3"/>
      <c r="J129" s="3"/>
      <c r="K129" s="3"/>
    </row>
    <row r="130" spans="1:11" ht="12.75" customHeight="1" x14ac:dyDescent="0.25">
      <c r="A130" s="3"/>
      <c r="B130" s="3"/>
      <c r="C130" s="3"/>
      <c r="D130" s="210"/>
      <c r="E130" s="210"/>
      <c r="F130" s="3"/>
      <c r="G130" s="3"/>
      <c r="H130" s="3"/>
      <c r="I130" s="3"/>
      <c r="J130" s="3"/>
      <c r="K130" s="3"/>
    </row>
    <row r="131" spans="1:11" ht="12.75" customHeight="1" x14ac:dyDescent="0.25">
      <c r="A131" s="3"/>
      <c r="B131" s="3"/>
      <c r="C131" s="3"/>
      <c r="D131" s="210"/>
      <c r="E131" s="210"/>
      <c r="F131" s="3"/>
      <c r="G131" s="3"/>
      <c r="H131" s="3"/>
      <c r="I131" s="3"/>
      <c r="J131" s="3"/>
      <c r="K131" s="3"/>
    </row>
    <row r="132" spans="1:11" ht="12.75" customHeight="1" x14ac:dyDescent="0.25">
      <c r="A132" s="3"/>
      <c r="B132" s="3"/>
      <c r="C132" s="3"/>
      <c r="D132" s="210"/>
      <c r="E132" s="210"/>
      <c r="F132" s="3"/>
      <c r="G132" s="3"/>
      <c r="H132" s="3"/>
      <c r="I132" s="3"/>
      <c r="J132" s="3"/>
      <c r="K132" s="3"/>
    </row>
    <row r="133" spans="1:11" ht="12.75" customHeight="1" x14ac:dyDescent="0.25">
      <c r="A133" s="3"/>
      <c r="B133" s="3"/>
      <c r="C133" s="3"/>
      <c r="D133" s="210"/>
      <c r="E133" s="210"/>
      <c r="F133" s="3"/>
      <c r="G133" s="3"/>
      <c r="H133" s="3"/>
      <c r="I133" s="3"/>
      <c r="J133" s="3"/>
      <c r="K133" s="3"/>
    </row>
    <row r="134" spans="1:11" ht="12.75" customHeight="1" x14ac:dyDescent="0.25">
      <c r="A134" s="3"/>
      <c r="B134" s="3"/>
      <c r="C134" s="3"/>
      <c r="D134" s="210"/>
      <c r="E134" s="210"/>
      <c r="F134" s="3"/>
      <c r="G134" s="3"/>
      <c r="H134" s="3"/>
      <c r="I134" s="3"/>
      <c r="J134" s="3"/>
      <c r="K134" s="3"/>
    </row>
    <row r="135" spans="1:11" ht="12.75" customHeight="1" x14ac:dyDescent="0.25">
      <c r="A135" s="3"/>
      <c r="B135" s="3"/>
      <c r="C135" s="3"/>
      <c r="D135" s="210"/>
      <c r="E135" s="210"/>
      <c r="F135" s="3"/>
      <c r="G135" s="3"/>
      <c r="H135" s="3"/>
      <c r="I135" s="3"/>
      <c r="J135" s="3"/>
      <c r="K135" s="3"/>
    </row>
    <row r="136" spans="1:11" ht="12.75" customHeight="1" x14ac:dyDescent="0.25">
      <c r="A136" s="3"/>
      <c r="B136" s="3"/>
      <c r="C136" s="3"/>
      <c r="D136" s="210"/>
      <c r="E136" s="210"/>
      <c r="F136" s="3"/>
      <c r="G136" s="3"/>
      <c r="H136" s="3"/>
      <c r="I136" s="3"/>
      <c r="J136" s="3"/>
      <c r="K136" s="3"/>
    </row>
    <row r="137" spans="1:11" ht="12.75" customHeight="1" x14ac:dyDescent="0.25">
      <c r="A137" s="3"/>
      <c r="B137" s="3"/>
      <c r="C137" s="3"/>
      <c r="D137" s="210"/>
      <c r="E137" s="210"/>
      <c r="F137" s="3"/>
      <c r="G137" s="3"/>
      <c r="H137" s="3"/>
      <c r="I137" s="3"/>
      <c r="J137" s="3"/>
      <c r="K137" s="3"/>
    </row>
    <row r="138" spans="1:11" ht="12.75" customHeight="1" x14ac:dyDescent="0.25">
      <c r="A138" s="3"/>
      <c r="B138" s="3"/>
      <c r="C138" s="3"/>
      <c r="D138" s="210"/>
      <c r="E138" s="210"/>
      <c r="F138" s="3"/>
      <c r="G138" s="3"/>
      <c r="H138" s="3"/>
      <c r="I138" s="3"/>
      <c r="J138" s="3"/>
      <c r="K138" s="3"/>
    </row>
    <row r="139" spans="1:11" ht="12.75" customHeight="1" x14ac:dyDescent="0.25">
      <c r="A139" s="3"/>
      <c r="B139" s="3"/>
      <c r="C139" s="3"/>
      <c r="D139" s="210"/>
      <c r="E139" s="210"/>
      <c r="F139" s="3"/>
      <c r="G139" s="3"/>
      <c r="H139" s="3"/>
      <c r="I139" s="3"/>
      <c r="J139" s="3"/>
      <c r="K139" s="3"/>
    </row>
    <row r="140" spans="1:11" ht="12.75" customHeight="1" x14ac:dyDescent="0.25">
      <c r="A140" s="3"/>
      <c r="B140" s="3"/>
      <c r="C140" s="3"/>
      <c r="D140" s="210"/>
      <c r="E140" s="210"/>
      <c r="F140" s="3"/>
      <c r="G140" s="3"/>
      <c r="H140" s="3"/>
      <c r="I140" s="3"/>
      <c r="J140" s="3"/>
      <c r="K140" s="3"/>
    </row>
    <row r="141" spans="1:11" ht="12.75" customHeight="1" x14ac:dyDescent="0.25">
      <c r="A141" s="3"/>
      <c r="B141" s="3"/>
      <c r="C141" s="3"/>
      <c r="D141" s="210"/>
      <c r="E141" s="210"/>
      <c r="F141" s="3"/>
      <c r="G141" s="3"/>
      <c r="H141" s="3"/>
      <c r="I141" s="3"/>
      <c r="J141" s="3"/>
      <c r="K141" s="3"/>
    </row>
    <row r="142" spans="1:11" ht="12.75" customHeight="1" x14ac:dyDescent="0.25">
      <c r="A142" s="3"/>
      <c r="B142" s="3"/>
      <c r="C142" s="3"/>
      <c r="D142" s="210"/>
      <c r="E142" s="210"/>
      <c r="F142" s="3"/>
      <c r="G142" s="3"/>
      <c r="H142" s="3"/>
      <c r="I142" s="3"/>
      <c r="J142" s="3"/>
      <c r="K142" s="3"/>
    </row>
    <row r="143" spans="1:11" ht="12.75" customHeight="1" x14ac:dyDescent="0.25">
      <c r="A143" s="3"/>
      <c r="B143" s="3"/>
      <c r="C143" s="3"/>
      <c r="D143" s="210"/>
      <c r="E143" s="210"/>
      <c r="F143" s="3"/>
      <c r="G143" s="3"/>
      <c r="H143" s="3"/>
      <c r="I143" s="3"/>
      <c r="J143" s="3"/>
      <c r="K143" s="3"/>
    </row>
    <row r="144" spans="1:11" ht="12.75" customHeight="1" x14ac:dyDescent="0.25">
      <c r="A144" s="3"/>
      <c r="B144" s="3"/>
      <c r="C144" s="3"/>
      <c r="D144" s="210"/>
      <c r="E144" s="210"/>
      <c r="F144" s="3"/>
      <c r="G144" s="3"/>
      <c r="H144" s="3"/>
      <c r="I144" s="3"/>
      <c r="J144" s="3"/>
      <c r="K144" s="3"/>
    </row>
    <row r="145" spans="1:11" ht="12.75" customHeight="1" x14ac:dyDescent="0.25">
      <c r="A145" s="3"/>
      <c r="B145" s="3"/>
      <c r="C145" s="3"/>
      <c r="D145" s="210"/>
      <c r="E145" s="210"/>
      <c r="F145" s="3"/>
      <c r="G145" s="3"/>
      <c r="H145" s="3"/>
      <c r="I145" s="3"/>
      <c r="J145" s="3"/>
      <c r="K145" s="3"/>
    </row>
    <row r="146" spans="1:11" ht="12.75" customHeight="1" x14ac:dyDescent="0.25">
      <c r="A146" s="3"/>
      <c r="B146" s="3"/>
      <c r="C146" s="3"/>
      <c r="D146" s="210"/>
      <c r="E146" s="210"/>
      <c r="F146" s="3"/>
      <c r="G146" s="3"/>
      <c r="H146" s="3"/>
      <c r="I146" s="3"/>
      <c r="J146" s="3"/>
      <c r="K146" s="3"/>
    </row>
    <row r="147" spans="1:11" ht="12.75" customHeight="1" x14ac:dyDescent="0.25">
      <c r="A147" s="3"/>
      <c r="B147" s="3"/>
      <c r="C147" s="3"/>
      <c r="D147" s="210"/>
      <c r="E147" s="210"/>
      <c r="F147" s="3"/>
      <c r="G147" s="3"/>
      <c r="H147" s="3"/>
      <c r="I147" s="3"/>
      <c r="J147" s="3"/>
      <c r="K147" s="3"/>
    </row>
    <row r="148" spans="1:11" ht="12.75" customHeight="1" x14ac:dyDescent="0.25">
      <c r="A148" s="3"/>
      <c r="B148" s="3"/>
      <c r="C148" s="3"/>
      <c r="D148" s="210"/>
      <c r="E148" s="210"/>
      <c r="F148" s="3"/>
      <c r="G148" s="3"/>
      <c r="H148" s="3"/>
      <c r="I148" s="3"/>
      <c r="J148" s="3"/>
      <c r="K148" s="3"/>
    </row>
    <row r="149" spans="1:11" ht="12.75" customHeight="1" x14ac:dyDescent="0.25">
      <c r="A149" s="3"/>
      <c r="B149" s="3"/>
      <c r="C149" s="3"/>
      <c r="D149" s="210"/>
      <c r="E149" s="210"/>
      <c r="F149" s="3"/>
      <c r="G149" s="3"/>
      <c r="H149" s="3"/>
      <c r="I149" s="3"/>
      <c r="J149" s="3"/>
      <c r="K149" s="3"/>
    </row>
    <row r="150" spans="1:11" ht="12.75" customHeight="1" x14ac:dyDescent="0.25">
      <c r="A150" s="3"/>
      <c r="B150" s="3"/>
      <c r="C150" s="3"/>
      <c r="D150" s="210"/>
      <c r="E150" s="210"/>
      <c r="F150" s="3"/>
      <c r="G150" s="3"/>
      <c r="H150" s="3"/>
      <c r="I150" s="3"/>
      <c r="J150" s="3"/>
      <c r="K150" s="3"/>
    </row>
    <row r="151" spans="1:11" ht="12.75" customHeight="1" x14ac:dyDescent="0.25">
      <c r="A151" s="3"/>
      <c r="B151" s="3"/>
      <c r="C151" s="3"/>
      <c r="D151" s="210"/>
      <c r="E151" s="210"/>
      <c r="F151" s="3"/>
      <c r="G151" s="3"/>
      <c r="H151" s="3"/>
      <c r="I151" s="3"/>
      <c r="J151" s="3"/>
      <c r="K151" s="3"/>
    </row>
    <row r="152" spans="1:11" ht="12.75" customHeight="1" x14ac:dyDescent="0.25">
      <c r="A152" s="3"/>
      <c r="B152" s="3"/>
      <c r="C152" s="3"/>
      <c r="D152" s="210"/>
      <c r="E152" s="210"/>
      <c r="F152" s="3"/>
      <c r="G152" s="3"/>
      <c r="H152" s="3"/>
      <c r="I152" s="3"/>
      <c r="J152" s="3"/>
      <c r="K152" s="3"/>
    </row>
    <row r="153" spans="1:11" ht="12.75" customHeight="1" x14ac:dyDescent="0.25">
      <c r="A153" s="3"/>
      <c r="B153" s="3"/>
      <c r="C153" s="3"/>
      <c r="D153" s="210"/>
      <c r="E153" s="210"/>
      <c r="F153" s="3"/>
      <c r="G153" s="3"/>
      <c r="H153" s="3"/>
      <c r="I153" s="3"/>
      <c r="J153" s="3"/>
      <c r="K153" s="3"/>
    </row>
    <row r="154" spans="1:11" ht="12.75" customHeight="1" x14ac:dyDescent="0.25">
      <c r="A154" s="3"/>
      <c r="B154" s="3"/>
      <c r="C154" s="3"/>
      <c r="D154" s="210"/>
      <c r="E154" s="210"/>
      <c r="F154" s="3"/>
      <c r="G154" s="3"/>
      <c r="H154" s="3"/>
      <c r="I154" s="3"/>
      <c r="J154" s="3"/>
      <c r="K154" s="3"/>
    </row>
    <row r="155" spans="1:11" ht="12.75" customHeight="1" x14ac:dyDescent="0.25">
      <c r="A155" s="3"/>
      <c r="B155" s="3"/>
      <c r="C155" s="3"/>
      <c r="D155" s="210"/>
      <c r="E155" s="210"/>
      <c r="F155" s="3"/>
      <c r="G155" s="3"/>
      <c r="H155" s="3"/>
      <c r="I155" s="3"/>
      <c r="J155" s="3"/>
      <c r="K155" s="3"/>
    </row>
    <row r="156" spans="1:11" ht="12.75" customHeight="1" x14ac:dyDescent="0.25">
      <c r="A156" s="3"/>
      <c r="B156" s="3"/>
      <c r="C156" s="3"/>
      <c r="D156" s="210"/>
      <c r="E156" s="210"/>
      <c r="F156" s="3"/>
      <c r="G156" s="3"/>
      <c r="H156" s="3"/>
      <c r="I156" s="3"/>
      <c r="J156" s="3"/>
      <c r="K156" s="3"/>
    </row>
    <row r="157" spans="1:11" ht="12.75" customHeight="1" x14ac:dyDescent="0.25">
      <c r="A157" s="3"/>
      <c r="B157" s="3"/>
      <c r="C157" s="3"/>
      <c r="D157" s="210"/>
      <c r="E157" s="210"/>
      <c r="F157" s="3"/>
      <c r="G157" s="3"/>
      <c r="H157" s="3"/>
      <c r="I157" s="3"/>
      <c r="J157" s="3"/>
      <c r="K157" s="3"/>
    </row>
    <row r="158" spans="1:11" ht="12.75" customHeight="1" x14ac:dyDescent="0.25">
      <c r="A158" s="3"/>
      <c r="B158" s="3"/>
      <c r="C158" s="3"/>
      <c r="D158" s="210"/>
      <c r="E158" s="210"/>
      <c r="F158" s="3"/>
      <c r="G158" s="3"/>
      <c r="H158" s="3"/>
      <c r="I158" s="3"/>
      <c r="J158" s="3"/>
      <c r="K158" s="3"/>
    </row>
    <row r="159" spans="1:11" ht="12.75" customHeight="1" x14ac:dyDescent="0.25">
      <c r="A159" s="3"/>
      <c r="B159" s="3"/>
      <c r="C159" s="3"/>
      <c r="D159" s="210"/>
      <c r="E159" s="210"/>
      <c r="F159" s="3"/>
      <c r="G159" s="3"/>
      <c r="H159" s="3"/>
      <c r="I159" s="3"/>
      <c r="J159" s="3"/>
      <c r="K159" s="3"/>
    </row>
    <row r="160" spans="1:11" ht="12.75" customHeight="1" x14ac:dyDescent="0.25">
      <c r="A160" s="3"/>
      <c r="B160" s="3"/>
      <c r="C160" s="3"/>
      <c r="D160" s="210"/>
      <c r="E160" s="210"/>
      <c r="F160" s="3"/>
      <c r="G160" s="3"/>
      <c r="H160" s="3"/>
      <c r="I160" s="3"/>
      <c r="J160" s="3"/>
      <c r="K160" s="3"/>
    </row>
    <row r="161" spans="1:11" ht="12.75" customHeight="1" x14ac:dyDescent="0.25">
      <c r="A161" s="3"/>
      <c r="B161" s="3"/>
      <c r="C161" s="3"/>
      <c r="D161" s="210"/>
      <c r="E161" s="210"/>
      <c r="F161" s="3"/>
      <c r="G161" s="3"/>
      <c r="H161" s="3"/>
      <c r="I161" s="3"/>
      <c r="J161" s="3"/>
      <c r="K161" s="3"/>
    </row>
    <row r="162" spans="1:11" ht="12.75" customHeight="1" x14ac:dyDescent="0.25">
      <c r="A162" s="3"/>
      <c r="B162" s="3"/>
      <c r="C162" s="3"/>
      <c r="D162" s="210"/>
      <c r="E162" s="210"/>
      <c r="F162" s="3"/>
      <c r="G162" s="3"/>
      <c r="H162" s="3"/>
      <c r="I162" s="3"/>
      <c r="J162" s="3"/>
      <c r="K162" s="3"/>
    </row>
    <row r="163" spans="1:11" ht="12.75" customHeight="1" x14ac:dyDescent="0.25">
      <c r="A163" s="3"/>
      <c r="B163" s="3"/>
      <c r="C163" s="3"/>
      <c r="D163" s="210"/>
      <c r="E163" s="210"/>
      <c r="F163" s="3"/>
      <c r="G163" s="3"/>
      <c r="H163" s="3"/>
      <c r="I163" s="3"/>
      <c r="J163" s="3"/>
      <c r="K163" s="3"/>
    </row>
    <row r="164" spans="1:11" ht="12.75" customHeight="1" x14ac:dyDescent="0.25">
      <c r="A164" s="3"/>
      <c r="B164" s="3"/>
      <c r="C164" s="3"/>
      <c r="D164" s="210"/>
      <c r="E164" s="210"/>
      <c r="F164" s="3"/>
      <c r="G164" s="3"/>
      <c r="H164" s="3"/>
      <c r="I164" s="3"/>
      <c r="J164" s="3"/>
      <c r="K164" s="3"/>
    </row>
    <row r="165" spans="1:11" ht="12.75" customHeight="1" x14ac:dyDescent="0.25">
      <c r="A165" s="3"/>
      <c r="B165" s="3"/>
      <c r="C165" s="3"/>
      <c r="D165" s="210"/>
      <c r="E165" s="210"/>
      <c r="F165" s="3"/>
      <c r="G165" s="3"/>
      <c r="H165" s="3"/>
      <c r="I165" s="3"/>
      <c r="J165" s="3"/>
      <c r="K165" s="3"/>
    </row>
    <row r="166" spans="1:11" ht="12.75" customHeight="1" x14ac:dyDescent="0.25">
      <c r="A166" s="3"/>
      <c r="B166" s="3"/>
      <c r="C166" s="3"/>
      <c r="D166" s="210"/>
      <c r="E166" s="210"/>
      <c r="F166" s="3"/>
      <c r="G166" s="3"/>
      <c r="H166" s="3"/>
      <c r="I166" s="3"/>
      <c r="J166" s="3"/>
      <c r="K166" s="3"/>
    </row>
    <row r="167" spans="1:11" ht="12.75" customHeight="1" x14ac:dyDescent="0.25">
      <c r="A167" s="3"/>
      <c r="B167" s="3"/>
      <c r="C167" s="3"/>
      <c r="D167" s="210"/>
      <c r="E167" s="210"/>
      <c r="F167" s="3"/>
      <c r="G167" s="3"/>
      <c r="H167" s="3"/>
      <c r="I167" s="3"/>
      <c r="J167" s="3"/>
      <c r="K167" s="3"/>
    </row>
    <row r="168" spans="1:11" ht="12.75" customHeight="1" x14ac:dyDescent="0.25">
      <c r="A168" s="3"/>
      <c r="B168" s="3"/>
      <c r="C168" s="3"/>
      <c r="D168" s="210"/>
      <c r="E168" s="210"/>
      <c r="F168" s="3"/>
      <c r="G168" s="3"/>
      <c r="H168" s="3"/>
      <c r="I168" s="3"/>
      <c r="J168" s="3"/>
      <c r="K168" s="3"/>
    </row>
    <row r="169" spans="1:11" ht="12.75" customHeight="1" x14ac:dyDescent="0.25">
      <c r="A169" s="3"/>
      <c r="B169" s="3"/>
      <c r="C169" s="3"/>
      <c r="D169" s="210"/>
      <c r="E169" s="210"/>
      <c r="F169" s="3"/>
      <c r="G169" s="3"/>
      <c r="H169" s="3"/>
      <c r="I169" s="3"/>
      <c r="J169" s="3"/>
      <c r="K169" s="3"/>
    </row>
    <row r="170" spans="1:11" ht="12.75" customHeight="1" x14ac:dyDescent="0.25">
      <c r="A170" s="3"/>
      <c r="B170" s="3"/>
      <c r="C170" s="3"/>
      <c r="D170" s="210"/>
      <c r="E170" s="210"/>
      <c r="F170" s="3"/>
      <c r="G170" s="3"/>
      <c r="H170" s="3"/>
      <c r="I170" s="3"/>
      <c r="J170" s="3"/>
      <c r="K170" s="3"/>
    </row>
    <row r="171" spans="1:11" ht="12.75" customHeight="1" x14ac:dyDescent="0.25">
      <c r="A171" s="3"/>
      <c r="B171" s="3"/>
      <c r="C171" s="3"/>
      <c r="D171" s="210"/>
      <c r="E171" s="210"/>
      <c r="F171" s="3"/>
      <c r="G171" s="3"/>
      <c r="H171" s="3"/>
      <c r="I171" s="3"/>
      <c r="J171" s="3"/>
      <c r="K171" s="3"/>
    </row>
    <row r="172" spans="1:11" ht="12.75" customHeight="1" x14ac:dyDescent="0.25">
      <c r="A172" s="3"/>
      <c r="B172" s="3"/>
      <c r="C172" s="3"/>
      <c r="D172" s="210"/>
      <c r="E172" s="210"/>
      <c r="F172" s="3"/>
      <c r="G172" s="3"/>
      <c r="H172" s="3"/>
      <c r="I172" s="3"/>
      <c r="J172" s="3"/>
      <c r="K172" s="3"/>
    </row>
    <row r="173" spans="1:11" ht="12.75" customHeight="1" x14ac:dyDescent="0.25">
      <c r="A173" s="3"/>
      <c r="B173" s="3"/>
      <c r="C173" s="3"/>
      <c r="D173" s="210"/>
      <c r="E173" s="210"/>
      <c r="F173" s="3"/>
      <c r="G173" s="3"/>
      <c r="H173" s="3"/>
      <c r="I173" s="3"/>
      <c r="J173" s="3"/>
      <c r="K173" s="3"/>
    </row>
    <row r="174" spans="1:11" ht="12.75" customHeight="1" x14ac:dyDescent="0.25">
      <c r="A174" s="3"/>
      <c r="B174" s="3"/>
      <c r="C174" s="3"/>
      <c r="D174" s="210"/>
      <c r="E174" s="210"/>
      <c r="F174" s="3"/>
      <c r="G174" s="3"/>
      <c r="H174" s="3"/>
      <c r="I174" s="3"/>
      <c r="J174" s="3"/>
      <c r="K174" s="3"/>
    </row>
    <row r="175" spans="1:11" ht="12.75" customHeight="1" x14ac:dyDescent="0.25">
      <c r="A175" s="3"/>
      <c r="B175" s="3"/>
      <c r="C175" s="3"/>
      <c r="D175" s="210"/>
      <c r="E175" s="210"/>
      <c r="F175" s="3"/>
      <c r="G175" s="3"/>
      <c r="H175" s="3"/>
      <c r="I175" s="3"/>
      <c r="J175" s="3"/>
      <c r="K175" s="3"/>
    </row>
    <row r="176" spans="1:11" ht="12.75" customHeight="1" x14ac:dyDescent="0.25">
      <c r="A176" s="3"/>
      <c r="B176" s="3"/>
      <c r="C176" s="3"/>
      <c r="D176" s="210"/>
      <c r="E176" s="210"/>
      <c r="F176" s="3"/>
      <c r="G176" s="3"/>
      <c r="H176" s="3"/>
      <c r="I176" s="3"/>
      <c r="J176" s="3"/>
      <c r="K176" s="3"/>
    </row>
    <row r="177" spans="1:11" ht="12.75" customHeight="1" x14ac:dyDescent="0.25">
      <c r="A177" s="3"/>
      <c r="B177" s="3"/>
      <c r="C177" s="3"/>
      <c r="D177" s="210"/>
      <c r="E177" s="210"/>
      <c r="F177" s="3"/>
      <c r="G177" s="3"/>
      <c r="H177" s="3"/>
      <c r="I177" s="3"/>
      <c r="J177" s="3"/>
      <c r="K177" s="3"/>
    </row>
    <row r="178" spans="1:11" ht="12.75" customHeight="1" x14ac:dyDescent="0.25">
      <c r="A178" s="3"/>
      <c r="B178" s="3"/>
      <c r="C178" s="3"/>
      <c r="D178" s="210"/>
      <c r="E178" s="210"/>
      <c r="F178" s="3"/>
      <c r="G178" s="3"/>
      <c r="H178" s="3"/>
      <c r="I178" s="3"/>
      <c r="J178" s="3"/>
      <c r="K178" s="3"/>
    </row>
    <row r="179" spans="1:11" ht="12.75" customHeight="1" x14ac:dyDescent="0.25">
      <c r="A179" s="3"/>
      <c r="B179" s="3"/>
      <c r="C179" s="3"/>
      <c r="D179" s="210"/>
      <c r="E179" s="210"/>
      <c r="F179" s="3"/>
      <c r="G179" s="3"/>
      <c r="H179" s="3"/>
      <c r="I179" s="3"/>
      <c r="J179" s="3"/>
      <c r="K179" s="3"/>
    </row>
    <row r="180" spans="1:11" ht="12.75" customHeight="1" x14ac:dyDescent="0.25">
      <c r="A180" s="3"/>
      <c r="B180" s="3"/>
      <c r="C180" s="3"/>
      <c r="D180" s="210"/>
      <c r="E180" s="210"/>
      <c r="F180" s="3"/>
      <c r="G180" s="3"/>
      <c r="H180" s="3"/>
      <c r="I180" s="3"/>
      <c r="J180" s="3"/>
      <c r="K180" s="3"/>
    </row>
    <row r="181" spans="1:11" ht="12.75" customHeight="1" x14ac:dyDescent="0.25">
      <c r="A181" s="3"/>
      <c r="B181" s="3"/>
      <c r="C181" s="3"/>
      <c r="D181" s="210"/>
      <c r="E181" s="210"/>
      <c r="F181" s="3"/>
      <c r="G181" s="3"/>
      <c r="H181" s="3"/>
      <c r="I181" s="3"/>
      <c r="J181" s="3"/>
      <c r="K181" s="3"/>
    </row>
    <row r="182" spans="1:11" ht="12.75" customHeight="1" x14ac:dyDescent="0.25">
      <c r="A182" s="3"/>
      <c r="B182" s="3"/>
      <c r="C182" s="3"/>
      <c r="D182" s="210"/>
      <c r="E182" s="210"/>
      <c r="F182" s="3"/>
      <c r="G182" s="3"/>
      <c r="H182" s="3"/>
      <c r="I182" s="3"/>
      <c r="J182" s="3"/>
      <c r="K182" s="3"/>
    </row>
    <row r="183" spans="1:11" ht="12.75" customHeight="1" x14ac:dyDescent="0.25">
      <c r="A183" s="3"/>
      <c r="B183" s="3"/>
      <c r="C183" s="3"/>
      <c r="D183" s="210"/>
      <c r="E183" s="210"/>
      <c r="F183" s="3"/>
      <c r="G183" s="3"/>
      <c r="H183" s="3"/>
      <c r="I183" s="3"/>
      <c r="J183" s="3"/>
      <c r="K183" s="3"/>
    </row>
    <row r="184" spans="1:11" ht="12.75" customHeight="1" x14ac:dyDescent="0.25">
      <c r="A184" s="3"/>
      <c r="B184" s="3"/>
      <c r="C184" s="3"/>
      <c r="D184" s="210"/>
      <c r="E184" s="210"/>
      <c r="F184" s="3"/>
      <c r="G184" s="3"/>
      <c r="H184" s="3"/>
      <c r="I184" s="3"/>
      <c r="J184" s="3"/>
      <c r="K184" s="3"/>
    </row>
    <row r="185" spans="1:11" ht="12.75" customHeight="1" x14ac:dyDescent="0.25">
      <c r="A185" s="3"/>
      <c r="B185" s="3"/>
      <c r="C185" s="3"/>
      <c r="D185" s="210"/>
      <c r="E185" s="210"/>
      <c r="F185" s="3"/>
      <c r="G185" s="3"/>
      <c r="H185" s="3"/>
      <c r="I185" s="3"/>
      <c r="J185" s="3"/>
      <c r="K185" s="3"/>
    </row>
    <row r="186" spans="1:11" ht="12.75" customHeight="1" x14ac:dyDescent="0.25">
      <c r="A186" s="3"/>
      <c r="B186" s="3"/>
      <c r="C186" s="3"/>
      <c r="D186" s="210"/>
      <c r="E186" s="210"/>
      <c r="F186" s="3"/>
      <c r="G186" s="3"/>
      <c r="H186" s="3"/>
      <c r="I186" s="3"/>
      <c r="J186" s="3"/>
      <c r="K186" s="3"/>
    </row>
    <row r="187" spans="1:11" ht="12.75" customHeight="1" x14ac:dyDescent="0.25">
      <c r="A187" s="3"/>
      <c r="B187" s="3"/>
      <c r="C187" s="3"/>
      <c r="D187" s="210"/>
      <c r="E187" s="210"/>
      <c r="F187" s="3"/>
      <c r="G187" s="3"/>
      <c r="H187" s="3"/>
      <c r="I187" s="3"/>
      <c r="J187" s="3"/>
      <c r="K187" s="3"/>
    </row>
    <row r="188" spans="1:11" ht="12.75" customHeight="1" x14ac:dyDescent="0.25">
      <c r="A188" s="3"/>
      <c r="B188" s="3"/>
      <c r="C188" s="3"/>
      <c r="D188" s="210"/>
      <c r="E188" s="210"/>
      <c r="F188" s="3"/>
      <c r="G188" s="3"/>
      <c r="H188" s="3"/>
      <c r="I188" s="3"/>
      <c r="J188" s="3"/>
      <c r="K188" s="3"/>
    </row>
    <row r="189" spans="1:11" ht="12.75" customHeight="1" x14ac:dyDescent="0.25">
      <c r="A189" s="3"/>
      <c r="B189" s="3"/>
      <c r="C189" s="3"/>
      <c r="D189" s="210"/>
      <c r="E189" s="210"/>
      <c r="F189" s="3"/>
      <c r="G189" s="3"/>
      <c r="H189" s="3"/>
      <c r="I189" s="3"/>
      <c r="J189" s="3"/>
      <c r="K189" s="3"/>
    </row>
    <row r="190" spans="1:11" ht="12.75" customHeight="1" x14ac:dyDescent="0.25">
      <c r="A190" s="3"/>
      <c r="B190" s="3"/>
      <c r="C190" s="3"/>
      <c r="D190" s="210"/>
      <c r="E190" s="210"/>
      <c r="F190" s="3"/>
      <c r="G190" s="3"/>
      <c r="H190" s="3"/>
      <c r="I190" s="3"/>
      <c r="J190" s="3"/>
      <c r="K190" s="3"/>
    </row>
    <row r="191" spans="1:11" ht="12.75" customHeight="1" x14ac:dyDescent="0.25">
      <c r="A191" s="3"/>
      <c r="B191" s="3"/>
      <c r="C191" s="3"/>
      <c r="D191" s="210"/>
      <c r="E191" s="210"/>
      <c r="F191" s="3"/>
      <c r="G191" s="3"/>
      <c r="H191" s="3"/>
      <c r="I191" s="3"/>
      <c r="J191" s="3"/>
      <c r="K191" s="3"/>
    </row>
    <row r="192" spans="1:11" ht="12.75" customHeight="1" x14ac:dyDescent="0.25">
      <c r="A192" s="3"/>
      <c r="B192" s="3"/>
      <c r="C192" s="3"/>
      <c r="D192" s="210"/>
      <c r="E192" s="210"/>
      <c r="F192" s="3"/>
      <c r="G192" s="3"/>
      <c r="H192" s="3"/>
      <c r="I192" s="3"/>
      <c r="J192" s="3"/>
      <c r="K192" s="3"/>
    </row>
    <row r="193" spans="1:11" ht="12.75" customHeight="1" x14ac:dyDescent="0.25">
      <c r="A193" s="3"/>
      <c r="B193" s="3"/>
      <c r="C193" s="3"/>
      <c r="D193" s="210"/>
      <c r="E193" s="210"/>
      <c r="F193" s="3"/>
      <c r="G193" s="3"/>
      <c r="H193" s="3"/>
      <c r="I193" s="3"/>
      <c r="J193" s="3"/>
      <c r="K193" s="3"/>
    </row>
    <row r="194" spans="1:11" ht="12.75" customHeight="1" x14ac:dyDescent="0.25">
      <c r="A194" s="3"/>
      <c r="B194" s="3"/>
      <c r="C194" s="3"/>
      <c r="D194" s="210"/>
      <c r="E194" s="210"/>
      <c r="F194" s="3"/>
      <c r="G194" s="3"/>
      <c r="H194" s="3"/>
      <c r="I194" s="3"/>
      <c r="J194" s="3"/>
      <c r="K194" s="3"/>
    </row>
    <row r="195" spans="1:11" ht="12.75" customHeight="1" x14ac:dyDescent="0.25">
      <c r="A195" s="3"/>
      <c r="B195" s="3"/>
      <c r="C195" s="3"/>
      <c r="D195" s="210"/>
      <c r="E195" s="210"/>
      <c r="F195" s="3"/>
      <c r="G195" s="3"/>
      <c r="H195" s="3"/>
      <c r="I195" s="3"/>
      <c r="J195" s="3"/>
      <c r="K195" s="3"/>
    </row>
    <row r="196" spans="1:11" ht="12.75" customHeight="1" x14ac:dyDescent="0.25">
      <c r="A196" s="3"/>
      <c r="B196" s="3"/>
      <c r="C196" s="3"/>
      <c r="D196" s="210"/>
      <c r="E196" s="210"/>
      <c r="F196" s="3"/>
      <c r="G196" s="3"/>
      <c r="H196" s="3"/>
      <c r="I196" s="3"/>
      <c r="J196" s="3"/>
      <c r="K196" s="3"/>
    </row>
    <row r="197" spans="1:11" ht="12.75" customHeight="1" x14ac:dyDescent="0.25">
      <c r="A197" s="3"/>
      <c r="B197" s="3"/>
      <c r="C197" s="3"/>
      <c r="D197" s="210"/>
      <c r="E197" s="210"/>
      <c r="F197" s="3"/>
      <c r="G197" s="3"/>
      <c r="H197" s="3"/>
      <c r="I197" s="3"/>
      <c r="J197" s="3"/>
      <c r="K197" s="3"/>
    </row>
    <row r="198" spans="1:11" ht="12.75" customHeight="1" x14ac:dyDescent="0.25">
      <c r="A198" s="3"/>
      <c r="B198" s="3"/>
      <c r="C198" s="3"/>
      <c r="D198" s="210"/>
      <c r="E198" s="210"/>
      <c r="F198" s="3"/>
      <c r="G198" s="3"/>
      <c r="H198" s="3"/>
      <c r="I198" s="3"/>
      <c r="J198" s="3"/>
      <c r="K198" s="3"/>
    </row>
    <row r="199" spans="1:11" ht="12.75" customHeight="1" x14ac:dyDescent="0.25">
      <c r="A199" s="3"/>
      <c r="B199" s="3"/>
      <c r="C199" s="3"/>
      <c r="D199" s="210"/>
      <c r="E199" s="210"/>
      <c r="F199" s="3"/>
      <c r="G199" s="3"/>
      <c r="H199" s="3"/>
      <c r="I199" s="3"/>
      <c r="J199" s="3"/>
      <c r="K199" s="3"/>
    </row>
    <row r="200" spans="1:11" ht="12.75" customHeight="1" x14ac:dyDescent="0.25">
      <c r="A200" s="3"/>
      <c r="B200" s="3"/>
      <c r="C200" s="3"/>
      <c r="D200" s="210"/>
      <c r="E200" s="210"/>
      <c r="F200" s="3"/>
      <c r="G200" s="3"/>
      <c r="H200" s="3"/>
      <c r="I200" s="3"/>
      <c r="J200" s="3"/>
      <c r="K200" s="3"/>
    </row>
    <row r="201" spans="1:11" ht="12.75" customHeight="1" x14ac:dyDescent="0.25">
      <c r="A201" s="3"/>
      <c r="B201" s="3"/>
      <c r="C201" s="3"/>
      <c r="D201" s="210"/>
      <c r="E201" s="210"/>
      <c r="F201" s="3"/>
      <c r="G201" s="3"/>
      <c r="H201" s="3"/>
      <c r="I201" s="3"/>
      <c r="J201" s="3"/>
      <c r="K201" s="3"/>
    </row>
    <row r="202" spans="1:11" ht="12.75" customHeight="1" x14ac:dyDescent="0.25">
      <c r="A202" s="3"/>
      <c r="B202" s="3"/>
      <c r="C202" s="3"/>
      <c r="D202" s="210"/>
      <c r="E202" s="210"/>
      <c r="F202" s="3"/>
      <c r="G202" s="3"/>
      <c r="H202" s="3"/>
      <c r="I202" s="3"/>
      <c r="J202" s="3"/>
      <c r="K202" s="3"/>
    </row>
    <row r="203" spans="1:11" ht="12.75" customHeight="1" x14ac:dyDescent="0.25">
      <c r="A203" s="3"/>
      <c r="B203" s="3"/>
      <c r="C203" s="3"/>
      <c r="D203" s="210"/>
      <c r="E203" s="210"/>
      <c r="F203" s="3"/>
      <c r="G203" s="3"/>
      <c r="H203" s="3"/>
      <c r="I203" s="3"/>
      <c r="J203" s="3"/>
      <c r="K203" s="3"/>
    </row>
    <row r="204" spans="1:11" ht="12.75" customHeight="1" x14ac:dyDescent="0.25">
      <c r="A204" s="3"/>
      <c r="B204" s="3"/>
      <c r="C204" s="3"/>
      <c r="D204" s="210"/>
      <c r="E204" s="210"/>
      <c r="F204" s="3"/>
      <c r="G204" s="3"/>
      <c r="H204" s="3"/>
      <c r="I204" s="3"/>
      <c r="J204" s="3"/>
      <c r="K204" s="3"/>
    </row>
    <row r="205" spans="1:11" ht="12.75" customHeight="1" x14ac:dyDescent="0.25">
      <c r="A205" s="3"/>
      <c r="B205" s="3"/>
      <c r="C205" s="3"/>
      <c r="D205" s="210"/>
      <c r="E205" s="210"/>
      <c r="F205" s="3"/>
      <c r="G205" s="3"/>
      <c r="H205" s="3"/>
      <c r="I205" s="3"/>
      <c r="J205" s="3"/>
      <c r="K205" s="3"/>
    </row>
    <row r="206" spans="1:11" ht="12.75" customHeight="1" x14ac:dyDescent="0.25">
      <c r="A206" s="3"/>
      <c r="B206" s="3"/>
      <c r="C206" s="3"/>
      <c r="D206" s="210"/>
      <c r="E206" s="210"/>
      <c r="F206" s="3"/>
      <c r="G206" s="3"/>
      <c r="H206" s="3"/>
      <c r="I206" s="3"/>
      <c r="J206" s="3"/>
      <c r="K206" s="3"/>
    </row>
    <row r="207" spans="1:11" ht="12.75" customHeight="1" x14ac:dyDescent="0.25">
      <c r="A207" s="3"/>
      <c r="B207" s="3"/>
      <c r="C207" s="3"/>
      <c r="D207" s="210"/>
      <c r="E207" s="210"/>
      <c r="F207" s="3"/>
      <c r="G207" s="3"/>
      <c r="H207" s="3"/>
      <c r="I207" s="3"/>
      <c r="J207" s="3"/>
      <c r="K207" s="3"/>
    </row>
    <row r="208" spans="1:11" ht="12.75" customHeight="1" x14ac:dyDescent="0.25">
      <c r="A208" s="3"/>
      <c r="B208" s="3"/>
      <c r="C208" s="3"/>
      <c r="D208" s="210"/>
      <c r="E208" s="210"/>
      <c r="F208" s="3"/>
      <c r="G208" s="3"/>
      <c r="H208" s="3"/>
      <c r="I208" s="3"/>
      <c r="J208" s="3"/>
      <c r="K208" s="3"/>
    </row>
    <row r="209" spans="1:11" ht="12.75" customHeight="1" x14ac:dyDescent="0.25">
      <c r="A209" s="3"/>
      <c r="B209" s="3"/>
      <c r="C209" s="3"/>
      <c r="D209" s="210"/>
      <c r="E209" s="210"/>
      <c r="F209" s="3"/>
      <c r="G209" s="3"/>
      <c r="H209" s="3"/>
      <c r="I209" s="3"/>
      <c r="J209" s="3"/>
      <c r="K209" s="3"/>
    </row>
    <row r="210" spans="1:11" ht="12.75" customHeight="1" x14ac:dyDescent="0.25">
      <c r="A210" s="3"/>
      <c r="B210" s="3"/>
      <c r="C210" s="3"/>
      <c r="D210" s="210"/>
      <c r="E210" s="210"/>
      <c r="F210" s="3"/>
      <c r="G210" s="3"/>
      <c r="H210" s="3"/>
      <c r="I210" s="3"/>
      <c r="J210" s="3"/>
      <c r="K210" s="3"/>
    </row>
    <row r="211" spans="1:11" ht="12.75" customHeight="1" x14ac:dyDescent="0.25">
      <c r="A211" s="3"/>
      <c r="B211" s="3"/>
      <c r="C211" s="3"/>
      <c r="D211" s="210"/>
      <c r="E211" s="210"/>
      <c r="F211" s="3"/>
      <c r="G211" s="3"/>
      <c r="H211" s="3"/>
      <c r="I211" s="3"/>
      <c r="J211" s="3"/>
      <c r="K211" s="3"/>
    </row>
    <row r="212" spans="1:11" ht="12.75" customHeight="1" x14ac:dyDescent="0.25">
      <c r="A212" s="3"/>
      <c r="B212" s="3"/>
      <c r="C212" s="3"/>
      <c r="D212" s="210"/>
      <c r="E212" s="210"/>
      <c r="F212" s="3"/>
      <c r="G212" s="3"/>
      <c r="H212" s="3"/>
      <c r="I212" s="3"/>
      <c r="J212" s="3"/>
      <c r="K212" s="3"/>
    </row>
    <row r="213" spans="1:11" ht="12.75" customHeight="1" x14ac:dyDescent="0.25">
      <c r="A213" s="3"/>
      <c r="B213" s="3"/>
      <c r="C213" s="3"/>
      <c r="D213" s="210"/>
      <c r="E213" s="210"/>
      <c r="F213" s="3"/>
      <c r="G213" s="3"/>
      <c r="H213" s="3"/>
      <c r="I213" s="3"/>
      <c r="J213" s="3"/>
      <c r="K213" s="3"/>
    </row>
    <row r="214" spans="1:11" ht="12.75" customHeight="1" x14ac:dyDescent="0.25">
      <c r="A214" s="3"/>
      <c r="B214" s="3"/>
      <c r="C214" s="3"/>
      <c r="D214" s="210"/>
      <c r="E214" s="210"/>
      <c r="F214" s="3"/>
      <c r="G214" s="3"/>
      <c r="H214" s="3"/>
      <c r="I214" s="3"/>
      <c r="J214" s="3"/>
      <c r="K214" s="3"/>
    </row>
    <row r="215" spans="1:11" ht="12.75" customHeight="1" x14ac:dyDescent="0.25">
      <c r="A215" s="3"/>
      <c r="B215" s="3"/>
      <c r="C215" s="3"/>
      <c r="D215" s="210"/>
      <c r="E215" s="210"/>
      <c r="F215" s="3"/>
      <c r="G215" s="3"/>
      <c r="H215" s="3"/>
      <c r="I215" s="3"/>
      <c r="J215" s="3"/>
      <c r="K215" s="3"/>
    </row>
    <row r="216" spans="1:11" ht="12.75" customHeight="1" x14ac:dyDescent="0.25">
      <c r="A216" s="3"/>
      <c r="B216" s="3"/>
      <c r="C216" s="3"/>
      <c r="D216" s="210"/>
      <c r="E216" s="210"/>
      <c r="F216" s="3"/>
      <c r="G216" s="3"/>
      <c r="H216" s="3"/>
      <c r="I216" s="3"/>
      <c r="J216" s="3"/>
      <c r="K216" s="3"/>
    </row>
    <row r="217" spans="1:11" ht="12.75" customHeight="1" x14ac:dyDescent="0.25">
      <c r="A217" s="3"/>
      <c r="B217" s="3"/>
      <c r="C217" s="3"/>
      <c r="D217" s="210"/>
      <c r="E217" s="210"/>
      <c r="F217" s="3"/>
      <c r="G217" s="3"/>
      <c r="H217" s="3"/>
      <c r="I217" s="3"/>
      <c r="J217" s="3"/>
      <c r="K217" s="3"/>
    </row>
    <row r="218" spans="1:11" ht="12.75" customHeight="1" x14ac:dyDescent="0.25">
      <c r="A218" s="3"/>
      <c r="B218" s="3"/>
      <c r="C218" s="3"/>
      <c r="D218" s="210"/>
      <c r="E218" s="210"/>
      <c r="F218" s="3"/>
      <c r="G218" s="3"/>
      <c r="H218" s="3"/>
      <c r="I218" s="3"/>
      <c r="J218" s="3"/>
      <c r="K218" s="3"/>
    </row>
    <row r="219" spans="1:11" ht="12.75" customHeight="1" x14ac:dyDescent="0.25">
      <c r="A219" s="3"/>
      <c r="B219" s="3"/>
      <c r="C219" s="3"/>
      <c r="D219" s="210"/>
      <c r="E219" s="210"/>
      <c r="F219" s="3"/>
      <c r="G219" s="3"/>
      <c r="H219" s="3"/>
      <c r="I219" s="3"/>
      <c r="J219" s="3"/>
      <c r="K219" s="3"/>
    </row>
    <row r="220" spans="1:11" ht="12.75" customHeight="1" x14ac:dyDescent="0.25">
      <c r="A220" s="3"/>
      <c r="B220" s="3"/>
      <c r="C220" s="3"/>
      <c r="D220" s="210"/>
      <c r="E220" s="210"/>
      <c r="F220" s="3"/>
      <c r="G220" s="3"/>
      <c r="H220" s="3"/>
      <c r="I220" s="3"/>
      <c r="J220" s="3"/>
      <c r="K220" s="3"/>
    </row>
    <row r="221" spans="1:11" ht="12.75" customHeight="1" x14ac:dyDescent="0.25">
      <c r="A221" s="3"/>
      <c r="B221" s="3"/>
      <c r="C221" s="3"/>
      <c r="D221" s="210"/>
      <c r="E221" s="210"/>
      <c r="F221" s="3"/>
      <c r="G221" s="3"/>
      <c r="H221" s="3"/>
      <c r="I221" s="3"/>
      <c r="J221" s="3"/>
      <c r="K221" s="3"/>
    </row>
    <row r="222" spans="1:11" ht="12.75" customHeight="1" x14ac:dyDescent="0.25">
      <c r="A222" s="3"/>
      <c r="B222" s="3"/>
      <c r="C222" s="3"/>
      <c r="D222" s="210"/>
      <c r="E222" s="210"/>
      <c r="F222" s="3"/>
      <c r="G222" s="3"/>
      <c r="H222" s="3"/>
      <c r="I222" s="3"/>
      <c r="J222" s="3"/>
      <c r="K222" s="3"/>
    </row>
    <row r="223" spans="1:11" ht="12.75" customHeight="1" x14ac:dyDescent="0.25">
      <c r="A223" s="3"/>
      <c r="B223" s="3"/>
      <c r="C223" s="3"/>
      <c r="D223" s="210"/>
      <c r="E223" s="210"/>
      <c r="F223" s="3"/>
      <c r="G223" s="3"/>
      <c r="H223" s="3"/>
      <c r="I223" s="3"/>
      <c r="J223" s="3"/>
      <c r="K223" s="3"/>
    </row>
    <row r="224" spans="1:11" ht="12.75" customHeight="1" x14ac:dyDescent="0.25">
      <c r="A224" s="3"/>
      <c r="B224" s="3"/>
      <c r="C224" s="3"/>
      <c r="D224" s="210"/>
      <c r="E224" s="210"/>
      <c r="F224" s="3"/>
      <c r="G224" s="3"/>
      <c r="H224" s="3"/>
      <c r="I224" s="3"/>
      <c r="J224" s="3"/>
      <c r="K224" s="3"/>
    </row>
    <row r="225" spans="1:11" ht="12.75" customHeight="1" x14ac:dyDescent="0.25">
      <c r="A225" s="3"/>
      <c r="B225" s="3"/>
      <c r="C225" s="3"/>
      <c r="D225" s="210"/>
      <c r="E225" s="210"/>
      <c r="F225" s="3"/>
      <c r="G225" s="3"/>
      <c r="H225" s="3"/>
      <c r="I225" s="3"/>
      <c r="J225" s="3"/>
      <c r="K225" s="3"/>
    </row>
    <row r="226" spans="1:11" ht="12.75" customHeight="1" x14ac:dyDescent="0.25">
      <c r="A226" s="3"/>
      <c r="B226" s="3"/>
      <c r="C226" s="3"/>
      <c r="D226" s="210"/>
      <c r="E226" s="210"/>
      <c r="F226" s="3"/>
      <c r="G226" s="3"/>
      <c r="H226" s="3"/>
      <c r="I226" s="3"/>
      <c r="J226" s="3"/>
      <c r="K226" s="3"/>
    </row>
    <row r="227" spans="1:11" ht="12.75" customHeight="1" x14ac:dyDescent="0.25">
      <c r="A227" s="3"/>
      <c r="B227" s="3"/>
      <c r="C227" s="3"/>
      <c r="D227" s="210"/>
      <c r="E227" s="210"/>
      <c r="F227" s="3"/>
      <c r="G227" s="3"/>
      <c r="H227" s="3"/>
      <c r="I227" s="3"/>
      <c r="J227" s="3"/>
      <c r="K227" s="3"/>
    </row>
    <row r="228" spans="1:11" ht="12.75" customHeight="1" x14ac:dyDescent="0.25">
      <c r="A228" s="3"/>
      <c r="B228" s="3"/>
      <c r="C228" s="3"/>
      <c r="D228" s="210"/>
      <c r="E228" s="210"/>
      <c r="F228" s="3"/>
      <c r="G228" s="3"/>
      <c r="H228" s="3"/>
      <c r="I228" s="3"/>
      <c r="J228" s="3"/>
      <c r="K228" s="3"/>
    </row>
    <row r="229" spans="1:11" ht="12.75" customHeight="1" x14ac:dyDescent="0.25">
      <c r="A229" s="3"/>
      <c r="B229" s="3"/>
      <c r="C229" s="3"/>
      <c r="D229" s="210"/>
      <c r="E229" s="210"/>
      <c r="F229" s="3"/>
      <c r="G229" s="3"/>
      <c r="H229" s="3"/>
      <c r="I229" s="3"/>
      <c r="J229" s="3"/>
      <c r="K229" s="3"/>
    </row>
    <row r="230" spans="1:11" ht="12.75" customHeight="1" x14ac:dyDescent="0.25">
      <c r="A230" s="3"/>
      <c r="B230" s="3"/>
      <c r="C230" s="3"/>
      <c r="D230" s="210"/>
      <c r="E230" s="210"/>
      <c r="F230" s="3"/>
      <c r="G230" s="3"/>
      <c r="H230" s="3"/>
      <c r="I230" s="3"/>
      <c r="J230" s="3"/>
      <c r="K230" s="3"/>
    </row>
    <row r="231" spans="1:11" ht="12.75" customHeight="1" x14ac:dyDescent="0.25">
      <c r="A231" s="3"/>
      <c r="B231" s="3"/>
      <c r="C231" s="3"/>
      <c r="D231" s="210"/>
      <c r="E231" s="210"/>
      <c r="F231" s="3"/>
      <c r="G231" s="3"/>
      <c r="H231" s="3"/>
      <c r="I231" s="3"/>
      <c r="J231" s="3"/>
      <c r="K231" s="3"/>
    </row>
    <row r="232" spans="1:11" ht="12.75" customHeight="1" x14ac:dyDescent="0.25">
      <c r="A232" s="3"/>
      <c r="B232" s="3"/>
      <c r="C232" s="3"/>
      <c r="D232" s="210"/>
      <c r="E232" s="210"/>
      <c r="F232" s="3"/>
      <c r="G232" s="3"/>
      <c r="H232" s="3"/>
      <c r="I232" s="3"/>
      <c r="J232" s="3"/>
      <c r="K232" s="3"/>
    </row>
    <row r="233" spans="1:11" ht="12.75" customHeight="1" x14ac:dyDescent="0.25">
      <c r="A233" s="3"/>
      <c r="B233" s="3"/>
      <c r="C233" s="3"/>
      <c r="D233" s="210"/>
      <c r="E233" s="210"/>
      <c r="F233" s="3"/>
      <c r="G233" s="3"/>
      <c r="H233" s="3"/>
      <c r="I233" s="3"/>
      <c r="J233" s="3"/>
      <c r="K233" s="3"/>
    </row>
    <row r="234" spans="1:11" ht="12.75" customHeight="1" x14ac:dyDescent="0.25">
      <c r="A234" s="3"/>
      <c r="B234" s="3"/>
      <c r="C234" s="3"/>
      <c r="D234" s="210"/>
      <c r="E234" s="210"/>
      <c r="F234" s="3"/>
      <c r="G234" s="3"/>
      <c r="H234" s="3"/>
      <c r="I234" s="3"/>
      <c r="J234" s="3"/>
      <c r="K234" s="3"/>
    </row>
    <row r="235" spans="1:11" ht="12.75" customHeight="1" x14ac:dyDescent="0.25">
      <c r="A235" s="3"/>
      <c r="B235" s="3"/>
      <c r="C235" s="3"/>
      <c r="D235" s="210"/>
      <c r="E235" s="210"/>
      <c r="F235" s="3"/>
      <c r="G235" s="3"/>
      <c r="H235" s="3"/>
      <c r="I235" s="3"/>
      <c r="J235" s="3"/>
      <c r="K235" s="3"/>
    </row>
    <row r="236" spans="1:11" ht="12.75" customHeight="1" x14ac:dyDescent="0.25">
      <c r="A236" s="3"/>
      <c r="B236" s="3"/>
      <c r="C236" s="3"/>
      <c r="D236" s="210"/>
      <c r="E236" s="210"/>
      <c r="F236" s="3"/>
      <c r="G236" s="3"/>
      <c r="H236" s="3"/>
      <c r="I236" s="3"/>
      <c r="J236" s="3"/>
      <c r="K236" s="3"/>
    </row>
    <row r="237" spans="1:11" ht="12.75" customHeight="1" x14ac:dyDescent="0.25">
      <c r="A237" s="3"/>
      <c r="B237" s="3"/>
      <c r="C237" s="3"/>
      <c r="D237" s="210"/>
      <c r="E237" s="210"/>
      <c r="F237" s="3"/>
      <c r="G237" s="3"/>
      <c r="H237" s="3"/>
      <c r="I237" s="3"/>
      <c r="J237" s="3"/>
      <c r="K237" s="3"/>
    </row>
    <row r="238" spans="1:11" ht="12.75" customHeight="1" x14ac:dyDescent="0.25">
      <c r="A238" s="3"/>
      <c r="B238" s="3"/>
      <c r="C238" s="3"/>
      <c r="D238" s="210"/>
      <c r="E238" s="210"/>
      <c r="F238" s="3"/>
      <c r="G238" s="3"/>
      <c r="H238" s="3"/>
      <c r="I238" s="3"/>
      <c r="J238" s="3"/>
      <c r="K238" s="3"/>
    </row>
    <row r="239" spans="1:11" ht="12.75" customHeight="1" x14ac:dyDescent="0.25">
      <c r="A239" s="3"/>
      <c r="B239" s="3"/>
      <c r="C239" s="3"/>
      <c r="D239" s="210"/>
      <c r="E239" s="210"/>
      <c r="F239" s="3"/>
      <c r="G239" s="3"/>
      <c r="H239" s="3"/>
      <c r="I239" s="3"/>
      <c r="J239" s="3"/>
      <c r="K239" s="3"/>
    </row>
    <row r="240" spans="1:11" ht="12.75" customHeight="1" x14ac:dyDescent="0.25">
      <c r="A240" s="3"/>
      <c r="B240" s="3"/>
      <c r="C240" s="3"/>
      <c r="D240" s="210"/>
      <c r="E240" s="210"/>
      <c r="F240" s="3"/>
      <c r="G240" s="3"/>
      <c r="H240" s="3"/>
      <c r="I240" s="3"/>
      <c r="J240" s="3"/>
      <c r="K240" s="3"/>
    </row>
    <row r="241" spans="1:11" ht="12.75" customHeight="1" x14ac:dyDescent="0.25">
      <c r="A241" s="3"/>
      <c r="B241" s="3"/>
      <c r="C241" s="3"/>
      <c r="D241" s="210"/>
      <c r="E241" s="210"/>
      <c r="F241" s="3"/>
      <c r="G241" s="3"/>
      <c r="H241" s="3"/>
      <c r="I241" s="3"/>
      <c r="J241" s="3"/>
      <c r="K241" s="3"/>
    </row>
    <row r="242" spans="1:11" ht="12.75" customHeight="1" x14ac:dyDescent="0.25">
      <c r="A242" s="3"/>
      <c r="B242" s="3"/>
      <c r="C242" s="3"/>
      <c r="D242" s="210"/>
      <c r="E242" s="210"/>
      <c r="F242" s="3"/>
      <c r="G242" s="3"/>
      <c r="H242" s="3"/>
      <c r="I242" s="3"/>
      <c r="J242" s="3"/>
      <c r="K242" s="3"/>
    </row>
    <row r="243" spans="1:11" ht="12.75" customHeight="1" x14ac:dyDescent="0.25">
      <c r="A243" s="3"/>
      <c r="B243" s="3"/>
      <c r="C243" s="3"/>
      <c r="D243" s="210"/>
      <c r="E243" s="210"/>
      <c r="F243" s="3"/>
      <c r="G243" s="3"/>
      <c r="H243" s="3"/>
      <c r="I243" s="3"/>
      <c r="J243" s="3"/>
      <c r="K243" s="3"/>
    </row>
    <row r="244" spans="1:11" ht="12.75" customHeight="1" x14ac:dyDescent="0.25">
      <c r="A244" s="3"/>
      <c r="B244" s="3"/>
      <c r="C244" s="3"/>
      <c r="D244" s="210"/>
      <c r="E244" s="210"/>
      <c r="F244" s="3"/>
      <c r="G244" s="3"/>
      <c r="H244" s="3"/>
      <c r="I244" s="3"/>
      <c r="J244" s="3"/>
      <c r="K244" s="3"/>
    </row>
    <row r="245" spans="1:11" ht="12.75" customHeight="1" x14ac:dyDescent="0.25">
      <c r="A245" s="3"/>
      <c r="B245" s="3"/>
      <c r="C245" s="3"/>
      <c r="D245" s="210"/>
      <c r="E245" s="210"/>
      <c r="F245" s="3"/>
      <c r="G245" s="3"/>
      <c r="H245" s="3"/>
      <c r="I245" s="3"/>
      <c r="J245" s="3"/>
      <c r="K245" s="3"/>
    </row>
    <row r="246" spans="1:11" ht="12.75" customHeight="1" x14ac:dyDescent="0.25">
      <c r="A246" s="3"/>
      <c r="B246" s="3"/>
      <c r="C246" s="3"/>
      <c r="D246" s="210"/>
      <c r="E246" s="210"/>
      <c r="F246" s="3"/>
      <c r="G246" s="3"/>
      <c r="H246" s="3"/>
      <c r="I246" s="3"/>
      <c r="J246" s="3"/>
      <c r="K246" s="3"/>
    </row>
    <row r="247" spans="1:11" ht="12.75" customHeight="1" x14ac:dyDescent="0.25">
      <c r="A247" s="3"/>
      <c r="B247" s="3"/>
      <c r="C247" s="3"/>
      <c r="D247" s="210"/>
      <c r="E247" s="210"/>
      <c r="F247" s="3"/>
      <c r="G247" s="3"/>
      <c r="H247" s="3"/>
      <c r="I247" s="3"/>
      <c r="J247" s="3"/>
      <c r="K247" s="3"/>
    </row>
    <row r="248" spans="1:11" ht="12.75" customHeight="1" x14ac:dyDescent="0.25">
      <c r="A248" s="3"/>
      <c r="B248" s="3"/>
      <c r="C248" s="3"/>
      <c r="D248" s="210"/>
      <c r="E248" s="210"/>
      <c r="F248" s="3"/>
      <c r="G248" s="3"/>
      <c r="H248" s="3"/>
      <c r="I248" s="3"/>
      <c r="J248" s="3"/>
      <c r="K248" s="3"/>
    </row>
    <row r="249" spans="1:11" ht="12.75" customHeight="1" x14ac:dyDescent="0.25">
      <c r="A249" s="3"/>
      <c r="B249" s="3"/>
      <c r="C249" s="3"/>
      <c r="D249" s="210"/>
      <c r="E249" s="210"/>
      <c r="F249" s="3"/>
      <c r="G249" s="3"/>
      <c r="H249" s="3"/>
      <c r="I249" s="3"/>
      <c r="J249" s="3"/>
      <c r="K249" s="3"/>
    </row>
    <row r="250" spans="1:11" ht="12.75" customHeight="1" x14ac:dyDescent="0.25">
      <c r="A250" s="3"/>
      <c r="B250" s="3"/>
      <c r="C250" s="3"/>
      <c r="D250" s="210"/>
      <c r="E250" s="210"/>
      <c r="F250" s="3"/>
      <c r="G250" s="3"/>
      <c r="H250" s="3"/>
      <c r="I250" s="3"/>
      <c r="J250" s="3"/>
      <c r="K250" s="3"/>
    </row>
    <row r="251" spans="1:11" ht="12.75" customHeight="1" x14ac:dyDescent="0.25">
      <c r="A251" s="3"/>
      <c r="B251" s="3"/>
      <c r="C251" s="3"/>
      <c r="D251" s="210"/>
      <c r="E251" s="210"/>
      <c r="F251" s="3"/>
      <c r="G251" s="3"/>
      <c r="H251" s="3"/>
      <c r="I251" s="3"/>
      <c r="J251" s="3"/>
      <c r="K251" s="3"/>
    </row>
    <row r="252" spans="1:11" ht="12.75" customHeight="1" x14ac:dyDescent="0.25">
      <c r="A252" s="3"/>
      <c r="B252" s="3"/>
      <c r="C252" s="3"/>
      <c r="D252" s="210"/>
      <c r="E252" s="210"/>
      <c r="F252" s="3"/>
      <c r="G252" s="3"/>
      <c r="H252" s="3"/>
      <c r="I252" s="3"/>
      <c r="J252" s="3"/>
      <c r="K252" s="3"/>
    </row>
    <row r="253" spans="1:11" ht="12.75" customHeight="1" x14ac:dyDescent="0.25">
      <c r="A253" s="3"/>
      <c r="B253" s="3"/>
      <c r="C253" s="3"/>
      <c r="D253" s="210"/>
      <c r="E253" s="210"/>
      <c r="F253" s="3"/>
      <c r="G253" s="3"/>
      <c r="H253" s="3"/>
      <c r="I253" s="3"/>
      <c r="J253" s="3"/>
      <c r="K253" s="3"/>
    </row>
    <row r="254" spans="1:11" ht="12.75" customHeight="1" x14ac:dyDescent="0.25">
      <c r="A254" s="3"/>
      <c r="B254" s="3"/>
      <c r="C254" s="3"/>
      <c r="D254" s="210"/>
      <c r="E254" s="210"/>
      <c r="F254" s="3"/>
      <c r="G254" s="3"/>
      <c r="H254" s="3"/>
      <c r="I254" s="3"/>
      <c r="J254" s="3"/>
      <c r="K254" s="3"/>
    </row>
    <row r="255" spans="1:11" ht="12.75" customHeight="1" x14ac:dyDescent="0.25">
      <c r="A255" s="3"/>
      <c r="B255" s="3"/>
      <c r="C255" s="3"/>
      <c r="D255" s="210"/>
      <c r="E255" s="210"/>
      <c r="F255" s="3"/>
      <c r="G255" s="3"/>
      <c r="H255" s="3"/>
      <c r="I255" s="3"/>
      <c r="J255" s="3"/>
      <c r="K255" s="3"/>
    </row>
    <row r="256" spans="1:11" ht="12.75" customHeight="1" x14ac:dyDescent="0.25">
      <c r="A256" s="3"/>
      <c r="B256" s="3"/>
      <c r="C256" s="3"/>
      <c r="D256" s="210"/>
      <c r="E256" s="210"/>
      <c r="F256" s="3"/>
      <c r="G256" s="3"/>
      <c r="H256" s="3"/>
      <c r="I256" s="3"/>
      <c r="J256" s="3"/>
      <c r="K256" s="3"/>
    </row>
    <row r="257" spans="1:11" ht="12.75" customHeight="1" x14ac:dyDescent="0.25">
      <c r="A257" s="3"/>
      <c r="B257" s="3"/>
      <c r="C257" s="3"/>
      <c r="D257" s="210"/>
      <c r="E257" s="210"/>
      <c r="F257" s="3"/>
      <c r="G257" s="3"/>
      <c r="H257" s="3"/>
      <c r="I257" s="3"/>
      <c r="J257" s="3"/>
      <c r="K257" s="3"/>
    </row>
    <row r="258" spans="1:11" ht="12.75" customHeight="1" x14ac:dyDescent="0.25">
      <c r="A258" s="3"/>
      <c r="B258" s="3"/>
      <c r="C258" s="3"/>
      <c r="D258" s="210"/>
      <c r="E258" s="210"/>
      <c r="F258" s="3"/>
      <c r="G258" s="3"/>
      <c r="H258" s="3"/>
      <c r="I258" s="3"/>
      <c r="J258" s="3"/>
      <c r="K258" s="3"/>
    </row>
    <row r="259" spans="1:11" ht="12.75" customHeight="1" x14ac:dyDescent="0.25">
      <c r="A259" s="3"/>
      <c r="B259" s="3"/>
      <c r="C259" s="3"/>
      <c r="D259" s="210"/>
      <c r="E259" s="210"/>
      <c r="F259" s="3"/>
      <c r="G259" s="3"/>
      <c r="H259" s="3"/>
      <c r="I259" s="3"/>
      <c r="J259" s="3"/>
      <c r="K259" s="3"/>
    </row>
    <row r="260" spans="1:11" ht="12.75" customHeight="1" x14ac:dyDescent="0.25">
      <c r="A260" s="3"/>
      <c r="B260" s="3"/>
      <c r="C260" s="3"/>
      <c r="D260" s="210"/>
      <c r="E260" s="210"/>
      <c r="F260" s="3"/>
      <c r="G260" s="3"/>
      <c r="H260" s="3"/>
      <c r="I260" s="3"/>
      <c r="J260" s="3"/>
      <c r="K260" s="3"/>
    </row>
    <row r="261" spans="1:11" ht="12.75" customHeight="1" x14ac:dyDescent="0.25">
      <c r="A261" s="3"/>
      <c r="B261" s="3"/>
      <c r="C261" s="3"/>
      <c r="D261" s="210"/>
      <c r="E261" s="210"/>
      <c r="F261" s="3"/>
      <c r="G261" s="3"/>
      <c r="H261" s="3"/>
      <c r="I261" s="3"/>
      <c r="J261" s="3"/>
      <c r="K261" s="3"/>
    </row>
    <row r="262" spans="1:11" ht="12.75" customHeight="1" x14ac:dyDescent="0.25">
      <c r="A262" s="3"/>
      <c r="B262" s="3"/>
      <c r="C262" s="3"/>
      <c r="D262" s="210"/>
      <c r="E262" s="210"/>
      <c r="F262" s="3"/>
      <c r="G262" s="3"/>
      <c r="H262" s="3"/>
      <c r="I262" s="3"/>
      <c r="J262" s="3"/>
      <c r="K262" s="3"/>
    </row>
    <row r="263" spans="1:11" ht="12.75" customHeight="1" x14ac:dyDescent="0.25">
      <c r="A263" s="3"/>
      <c r="B263" s="3"/>
      <c r="C263" s="3"/>
      <c r="D263" s="210"/>
      <c r="E263" s="210"/>
      <c r="F263" s="3"/>
      <c r="G263" s="3"/>
      <c r="H263" s="3"/>
      <c r="I263" s="3"/>
      <c r="J263" s="3"/>
      <c r="K263" s="3"/>
    </row>
    <row r="264" spans="1:11" ht="12.75" customHeight="1" x14ac:dyDescent="0.25">
      <c r="A264" s="3"/>
      <c r="B264" s="3"/>
      <c r="C264" s="3"/>
      <c r="D264" s="210"/>
      <c r="E264" s="210"/>
      <c r="F264" s="3"/>
      <c r="G264" s="3"/>
      <c r="H264" s="3"/>
      <c r="I264" s="3"/>
      <c r="J264" s="3"/>
      <c r="K264" s="3"/>
    </row>
    <row r="265" spans="1:11" ht="12.75" customHeight="1" x14ac:dyDescent="0.25">
      <c r="A265" s="3"/>
      <c r="B265" s="3"/>
      <c r="C265" s="3"/>
      <c r="D265" s="210"/>
      <c r="E265" s="210"/>
      <c r="F265" s="3"/>
      <c r="G265" s="3"/>
      <c r="H265" s="3"/>
      <c r="I265" s="3"/>
      <c r="J265" s="3"/>
      <c r="K265" s="3"/>
    </row>
    <row r="266" spans="1:11" ht="12.75" customHeight="1" x14ac:dyDescent="0.25">
      <c r="A266" s="3"/>
      <c r="B266" s="3"/>
      <c r="C266" s="3"/>
      <c r="D266" s="210"/>
      <c r="E266" s="210"/>
      <c r="F266" s="3"/>
      <c r="G266" s="3"/>
      <c r="H266" s="3"/>
      <c r="I266" s="3"/>
      <c r="J266" s="3"/>
      <c r="K266" s="3"/>
    </row>
    <row r="267" spans="1:11" ht="12.75" customHeight="1" x14ac:dyDescent="0.25">
      <c r="A267" s="3"/>
      <c r="B267" s="3"/>
      <c r="C267" s="3"/>
      <c r="D267" s="210"/>
      <c r="E267" s="210"/>
      <c r="F267" s="3"/>
      <c r="G267" s="3"/>
      <c r="H267" s="3"/>
      <c r="I267" s="3"/>
      <c r="J267" s="3"/>
      <c r="K267" s="3"/>
    </row>
    <row r="268" spans="1:11" ht="12.75" customHeight="1" x14ac:dyDescent="0.25">
      <c r="A268" s="3"/>
      <c r="B268" s="3"/>
      <c r="C268" s="3"/>
      <c r="D268" s="210"/>
      <c r="E268" s="210"/>
      <c r="F268" s="3"/>
      <c r="G268" s="3"/>
      <c r="H268" s="3"/>
      <c r="I268" s="3"/>
      <c r="J268" s="3"/>
      <c r="K268" s="3"/>
    </row>
    <row r="269" spans="1:11" ht="12.75" customHeight="1" x14ac:dyDescent="0.25">
      <c r="A269" s="3"/>
      <c r="B269" s="3"/>
      <c r="C269" s="3"/>
      <c r="D269" s="210"/>
      <c r="E269" s="210"/>
      <c r="F269" s="3"/>
      <c r="G269" s="3"/>
      <c r="H269" s="3"/>
      <c r="I269" s="3"/>
      <c r="J269" s="3"/>
      <c r="K269" s="3"/>
    </row>
    <row r="270" spans="1:11" ht="12.75" customHeight="1" x14ac:dyDescent="0.25">
      <c r="A270" s="3"/>
      <c r="B270" s="3"/>
      <c r="C270" s="3"/>
      <c r="D270" s="210"/>
      <c r="E270" s="210"/>
      <c r="F270" s="3"/>
      <c r="G270" s="3"/>
      <c r="H270" s="3"/>
      <c r="I270" s="3"/>
      <c r="J270" s="3"/>
      <c r="K270" s="3"/>
    </row>
    <row r="271" spans="1:11" ht="12.75" customHeight="1" x14ac:dyDescent="0.25">
      <c r="A271" s="3"/>
      <c r="B271" s="3"/>
      <c r="C271" s="3"/>
      <c r="D271" s="210"/>
      <c r="E271" s="210"/>
      <c r="F271" s="3"/>
      <c r="G271" s="3"/>
      <c r="H271" s="3"/>
      <c r="I271" s="3"/>
      <c r="J271" s="3"/>
      <c r="K271" s="3"/>
    </row>
    <row r="272" spans="1:11" ht="12.75" customHeight="1" x14ac:dyDescent="0.25">
      <c r="A272" s="3"/>
      <c r="B272" s="3"/>
      <c r="C272" s="3"/>
      <c r="D272" s="210"/>
      <c r="E272" s="210"/>
      <c r="F272" s="3"/>
      <c r="G272" s="3"/>
      <c r="H272" s="3"/>
      <c r="I272" s="3"/>
      <c r="J272" s="3"/>
      <c r="K272" s="3"/>
    </row>
    <row r="273" spans="1:11" ht="12.75" customHeight="1" x14ac:dyDescent="0.25">
      <c r="A273" s="3"/>
      <c r="B273" s="3"/>
      <c r="C273" s="3"/>
      <c r="D273" s="210"/>
      <c r="E273" s="210"/>
      <c r="F273" s="3"/>
      <c r="G273" s="3"/>
      <c r="H273" s="3"/>
      <c r="I273" s="3"/>
      <c r="J273" s="3"/>
      <c r="K273" s="3"/>
    </row>
    <row r="274" spans="1:11" ht="12.75" customHeight="1" x14ac:dyDescent="0.25">
      <c r="A274" s="3"/>
      <c r="B274" s="3"/>
      <c r="C274" s="3"/>
      <c r="D274" s="210"/>
      <c r="E274" s="210"/>
      <c r="F274" s="3"/>
      <c r="G274" s="3"/>
      <c r="H274" s="3"/>
      <c r="I274" s="3"/>
      <c r="J274" s="3"/>
      <c r="K274" s="3"/>
    </row>
    <row r="275" spans="1:11" ht="12.75" customHeight="1" x14ac:dyDescent="0.25">
      <c r="A275" s="3"/>
      <c r="B275" s="3"/>
      <c r="C275" s="3"/>
      <c r="D275" s="210"/>
      <c r="E275" s="210"/>
      <c r="F275" s="3"/>
      <c r="G275" s="3"/>
      <c r="H275" s="3"/>
      <c r="I275" s="3"/>
      <c r="J275" s="3"/>
      <c r="K275" s="3"/>
    </row>
    <row r="276" spans="1:11" ht="12.75" customHeight="1" x14ac:dyDescent="0.25">
      <c r="A276" s="3"/>
      <c r="B276" s="3"/>
      <c r="C276" s="3"/>
      <c r="D276" s="210"/>
      <c r="E276" s="210"/>
      <c r="F276" s="3"/>
      <c r="G276" s="3"/>
      <c r="H276" s="3"/>
      <c r="I276" s="3"/>
      <c r="J276" s="3"/>
      <c r="K276" s="3"/>
    </row>
    <row r="277" spans="1:11" ht="12.75" customHeight="1" x14ac:dyDescent="0.25">
      <c r="A277" s="3"/>
      <c r="B277" s="3"/>
      <c r="C277" s="3"/>
      <c r="D277" s="210"/>
      <c r="E277" s="210"/>
      <c r="F277" s="3"/>
      <c r="G277" s="3"/>
      <c r="H277" s="3"/>
      <c r="I277" s="3"/>
      <c r="J277" s="3"/>
      <c r="K277" s="3"/>
    </row>
    <row r="278" spans="1:11" ht="12.75" customHeight="1" x14ac:dyDescent="0.25">
      <c r="A278" s="3"/>
      <c r="B278" s="3"/>
      <c r="C278" s="3"/>
      <c r="D278" s="210"/>
      <c r="E278" s="210"/>
      <c r="F278" s="3"/>
      <c r="G278" s="3"/>
      <c r="H278" s="3"/>
      <c r="I278" s="3"/>
      <c r="J278" s="3"/>
      <c r="K278" s="3"/>
    </row>
    <row r="279" spans="1:11" ht="12.75" customHeight="1" x14ac:dyDescent="0.25">
      <c r="A279" s="3"/>
      <c r="B279" s="3"/>
      <c r="C279" s="3"/>
      <c r="D279" s="210"/>
      <c r="E279" s="210"/>
      <c r="F279" s="3"/>
      <c r="G279" s="3"/>
      <c r="H279" s="3"/>
      <c r="I279" s="3"/>
      <c r="J279" s="3"/>
      <c r="K279" s="3"/>
    </row>
    <row r="280" spans="1:11" ht="12.75" customHeight="1" x14ac:dyDescent="0.25">
      <c r="A280" s="3"/>
      <c r="B280" s="3"/>
      <c r="C280" s="3"/>
      <c r="D280" s="210"/>
      <c r="E280" s="210"/>
      <c r="F280" s="3"/>
      <c r="G280" s="3"/>
      <c r="H280" s="3"/>
      <c r="I280" s="3"/>
      <c r="J280" s="3"/>
      <c r="K280" s="3"/>
    </row>
    <row r="281" spans="1:11" ht="12.75" customHeight="1" x14ac:dyDescent="0.25">
      <c r="A281" s="3"/>
      <c r="B281" s="3"/>
      <c r="C281" s="3"/>
      <c r="D281" s="210"/>
      <c r="E281" s="210"/>
      <c r="F281" s="3"/>
      <c r="G281" s="3"/>
      <c r="H281" s="3"/>
      <c r="I281" s="3"/>
      <c r="J281" s="3"/>
      <c r="K281" s="3"/>
    </row>
    <row r="282" spans="1:11" ht="12.75" customHeight="1" x14ac:dyDescent="0.25">
      <c r="A282" s="3"/>
      <c r="B282" s="3"/>
      <c r="C282" s="3"/>
      <c r="D282" s="210"/>
      <c r="E282" s="210"/>
      <c r="F282" s="3"/>
      <c r="G282" s="3"/>
      <c r="H282" s="3"/>
      <c r="I282" s="3"/>
      <c r="J282" s="3"/>
      <c r="K282" s="3"/>
    </row>
    <row r="283" spans="1:11" ht="12.75" customHeight="1" x14ac:dyDescent="0.25">
      <c r="A283" s="3"/>
      <c r="B283" s="3"/>
      <c r="C283" s="3"/>
      <c r="D283" s="210"/>
      <c r="E283" s="210"/>
      <c r="F283" s="3"/>
      <c r="G283" s="3"/>
      <c r="H283" s="3"/>
      <c r="I283" s="3"/>
      <c r="J283" s="3"/>
      <c r="K283" s="3"/>
    </row>
    <row r="284" spans="1:11" ht="12.75" customHeight="1" x14ac:dyDescent="0.25">
      <c r="A284" s="3"/>
      <c r="B284" s="3"/>
      <c r="C284" s="3"/>
      <c r="D284" s="210"/>
      <c r="E284" s="210"/>
      <c r="F284" s="3"/>
      <c r="G284" s="3"/>
      <c r="H284" s="3"/>
      <c r="I284" s="3"/>
      <c r="J284" s="3"/>
      <c r="K284" s="3"/>
    </row>
    <row r="285" spans="1:11" ht="12.75" customHeight="1" x14ac:dyDescent="0.25">
      <c r="A285" s="3"/>
      <c r="B285" s="3"/>
      <c r="C285" s="3"/>
      <c r="D285" s="210"/>
      <c r="E285" s="210"/>
      <c r="F285" s="3"/>
      <c r="G285" s="3"/>
      <c r="H285" s="3"/>
      <c r="I285" s="3"/>
      <c r="J285" s="3"/>
      <c r="K285" s="3"/>
    </row>
    <row r="286" spans="1:11" ht="12.75" customHeight="1" x14ac:dyDescent="0.25">
      <c r="A286" s="3"/>
      <c r="B286" s="3"/>
      <c r="C286" s="3"/>
      <c r="D286" s="210"/>
      <c r="E286" s="210"/>
      <c r="F286" s="3"/>
      <c r="G286" s="3"/>
      <c r="H286" s="3"/>
      <c r="I286" s="3"/>
      <c r="J286" s="3"/>
      <c r="K286" s="3"/>
    </row>
    <row r="287" spans="1:11" ht="12.75" customHeight="1" x14ac:dyDescent="0.25">
      <c r="A287" s="3"/>
      <c r="B287" s="3"/>
      <c r="C287" s="3"/>
      <c r="D287" s="210"/>
      <c r="E287" s="210"/>
      <c r="F287" s="3"/>
      <c r="G287" s="3"/>
      <c r="H287" s="3"/>
      <c r="I287" s="3"/>
      <c r="J287" s="3"/>
      <c r="K287" s="3"/>
    </row>
    <row r="288" spans="1:11" ht="12.75" customHeight="1" x14ac:dyDescent="0.25">
      <c r="A288" s="3"/>
      <c r="B288" s="3"/>
      <c r="C288" s="3"/>
      <c r="D288" s="210"/>
      <c r="E288" s="210"/>
      <c r="F288" s="3"/>
      <c r="G288" s="3"/>
      <c r="H288" s="3"/>
      <c r="I288" s="3"/>
      <c r="J288" s="3"/>
      <c r="K288" s="3"/>
    </row>
    <row r="289" spans="1:11" ht="12.75" customHeight="1" x14ac:dyDescent="0.25">
      <c r="A289" s="3"/>
      <c r="B289" s="3"/>
      <c r="C289" s="3"/>
      <c r="D289" s="210"/>
      <c r="E289" s="210"/>
      <c r="F289" s="3"/>
      <c r="G289" s="3"/>
      <c r="H289" s="3"/>
      <c r="I289" s="3"/>
      <c r="J289" s="3"/>
      <c r="K289" s="3"/>
    </row>
    <row r="290" spans="1:11" ht="12.75" customHeight="1" x14ac:dyDescent="0.25">
      <c r="A290" s="3"/>
      <c r="B290" s="3"/>
      <c r="C290" s="3"/>
      <c r="D290" s="210"/>
      <c r="E290" s="210"/>
      <c r="F290" s="3"/>
      <c r="G290" s="3"/>
      <c r="H290" s="3"/>
      <c r="I290" s="3"/>
      <c r="J290" s="3"/>
      <c r="K290" s="3"/>
    </row>
    <row r="291" spans="1:11" ht="12.75" customHeight="1" x14ac:dyDescent="0.25">
      <c r="A291" s="3"/>
      <c r="B291" s="3"/>
      <c r="C291" s="3"/>
      <c r="D291" s="210"/>
      <c r="E291" s="210"/>
      <c r="F291" s="3"/>
      <c r="G291" s="3"/>
      <c r="H291" s="3"/>
      <c r="I291" s="3"/>
      <c r="J291" s="3"/>
      <c r="K291" s="3"/>
    </row>
    <row r="292" spans="1:11" ht="12.75" customHeight="1" x14ac:dyDescent="0.25">
      <c r="A292" s="3"/>
      <c r="B292" s="3"/>
      <c r="C292" s="3"/>
      <c r="D292" s="210"/>
      <c r="E292" s="210"/>
      <c r="F292" s="3"/>
      <c r="G292" s="3"/>
      <c r="H292" s="3"/>
      <c r="I292" s="3"/>
      <c r="J292" s="3"/>
      <c r="K292" s="3"/>
    </row>
    <row r="293" spans="1:11" ht="12.75" customHeight="1" x14ac:dyDescent="0.25">
      <c r="A293" s="3"/>
      <c r="B293" s="3"/>
      <c r="C293" s="3"/>
      <c r="D293" s="210"/>
      <c r="E293" s="210"/>
      <c r="F293" s="3"/>
      <c r="G293" s="3"/>
      <c r="H293" s="3"/>
      <c r="I293" s="3"/>
      <c r="J293" s="3"/>
      <c r="K293" s="3"/>
    </row>
    <row r="294" spans="1:11" ht="12.75" customHeight="1" x14ac:dyDescent="0.25">
      <c r="A294" s="3"/>
      <c r="B294" s="3"/>
      <c r="C294" s="3"/>
      <c r="D294" s="210"/>
      <c r="E294" s="210"/>
      <c r="F294" s="3"/>
      <c r="G294" s="3"/>
      <c r="H294" s="3"/>
      <c r="I294" s="3"/>
      <c r="J294" s="3"/>
      <c r="K294" s="3"/>
    </row>
    <row r="295" spans="1:11" ht="12.75" customHeight="1" x14ac:dyDescent="0.25">
      <c r="A295" s="3"/>
      <c r="B295" s="3"/>
      <c r="C295" s="3"/>
      <c r="D295" s="210"/>
      <c r="E295" s="210"/>
      <c r="F295" s="3"/>
      <c r="G295" s="3"/>
      <c r="H295" s="3"/>
      <c r="I295" s="3"/>
      <c r="J295" s="3"/>
      <c r="K295" s="3"/>
    </row>
    <row r="296" spans="1:11" ht="12.75" customHeight="1" x14ac:dyDescent="0.25">
      <c r="A296" s="3"/>
      <c r="B296" s="3"/>
      <c r="C296" s="3"/>
      <c r="D296" s="210"/>
      <c r="E296" s="210"/>
      <c r="F296" s="3"/>
      <c r="G296" s="3"/>
      <c r="H296" s="3"/>
      <c r="I296" s="3"/>
      <c r="J296" s="3"/>
      <c r="K296" s="3"/>
    </row>
    <row r="297" spans="1:11" ht="12.75" customHeight="1" x14ac:dyDescent="0.25">
      <c r="A297" s="3"/>
      <c r="B297" s="3"/>
      <c r="C297" s="3"/>
      <c r="D297" s="210"/>
      <c r="E297" s="210"/>
      <c r="F297" s="3"/>
      <c r="G297" s="3"/>
      <c r="H297" s="3"/>
      <c r="I297" s="3"/>
      <c r="J297" s="3"/>
      <c r="K297" s="3"/>
    </row>
    <row r="298" spans="1:11" ht="12.75" customHeight="1" x14ac:dyDescent="0.25">
      <c r="A298" s="3"/>
      <c r="B298" s="3"/>
      <c r="C298" s="3"/>
      <c r="D298" s="210"/>
      <c r="E298" s="210"/>
      <c r="F298" s="3"/>
      <c r="G298" s="3"/>
      <c r="H298" s="3"/>
      <c r="I298" s="3"/>
      <c r="J298" s="3"/>
      <c r="K298" s="3"/>
    </row>
    <row r="299" spans="1:11" ht="12.75" customHeight="1" x14ac:dyDescent="0.25">
      <c r="A299" s="3"/>
      <c r="B299" s="3"/>
      <c r="C299" s="3"/>
      <c r="D299" s="210"/>
      <c r="E299" s="210"/>
      <c r="F299" s="3"/>
      <c r="G299" s="3"/>
      <c r="H299" s="3"/>
      <c r="I299" s="3"/>
      <c r="J299" s="3"/>
      <c r="K299" s="3"/>
    </row>
    <row r="300" spans="1:11" ht="12.75" customHeight="1" x14ac:dyDescent="0.25">
      <c r="A300" s="3"/>
      <c r="B300" s="3"/>
      <c r="C300" s="3"/>
      <c r="D300" s="210"/>
      <c r="E300" s="210"/>
      <c r="F300" s="3"/>
      <c r="G300" s="3"/>
      <c r="H300" s="3"/>
      <c r="I300" s="3"/>
      <c r="J300" s="3"/>
      <c r="K300" s="3"/>
    </row>
    <row r="301" spans="1:11" ht="12.75" customHeight="1" x14ac:dyDescent="0.25">
      <c r="A301" s="3"/>
      <c r="B301" s="3"/>
      <c r="C301" s="3"/>
      <c r="D301" s="210"/>
      <c r="E301" s="210"/>
      <c r="F301" s="3"/>
      <c r="G301" s="3"/>
      <c r="H301" s="3"/>
      <c r="I301" s="3"/>
      <c r="J301" s="3"/>
      <c r="K301" s="3"/>
    </row>
    <row r="302" spans="1:11" ht="12.75" customHeight="1" x14ac:dyDescent="0.25">
      <c r="A302" s="3"/>
      <c r="B302" s="3"/>
      <c r="C302" s="3"/>
      <c r="D302" s="210"/>
      <c r="E302" s="210"/>
      <c r="F302" s="3"/>
      <c r="G302" s="3"/>
      <c r="H302" s="3"/>
      <c r="I302" s="3"/>
      <c r="J302" s="3"/>
      <c r="K302" s="3"/>
    </row>
    <row r="303" spans="1:11" ht="12.75" customHeight="1" x14ac:dyDescent="0.25">
      <c r="A303" s="3"/>
      <c r="B303" s="3"/>
      <c r="C303" s="3"/>
      <c r="D303" s="210"/>
      <c r="E303" s="210"/>
      <c r="F303" s="3"/>
      <c r="G303" s="3"/>
      <c r="H303" s="3"/>
      <c r="I303" s="3"/>
      <c r="J303" s="3"/>
      <c r="K303" s="3"/>
    </row>
    <row r="304" spans="1:11" ht="12.75" customHeight="1" x14ac:dyDescent="0.25">
      <c r="A304" s="3"/>
      <c r="B304" s="3"/>
      <c r="C304" s="3"/>
      <c r="D304" s="210"/>
      <c r="E304" s="210"/>
      <c r="F304" s="3"/>
      <c r="G304" s="3"/>
      <c r="H304" s="3"/>
      <c r="I304" s="3"/>
      <c r="J304" s="3"/>
      <c r="K304" s="3"/>
    </row>
    <row r="305" spans="1:11" ht="12.75" customHeight="1" x14ac:dyDescent="0.25">
      <c r="A305" s="3"/>
      <c r="B305" s="3"/>
      <c r="C305" s="3"/>
      <c r="D305" s="210"/>
      <c r="E305" s="210"/>
      <c r="F305" s="3"/>
      <c r="G305" s="3"/>
      <c r="H305" s="3"/>
      <c r="I305" s="3"/>
      <c r="J305" s="3"/>
      <c r="K305" s="3"/>
    </row>
    <row r="306" spans="1:11" ht="12.75" customHeight="1" x14ac:dyDescent="0.25">
      <c r="A306" s="3"/>
      <c r="B306" s="3"/>
      <c r="C306" s="3"/>
      <c r="D306" s="210"/>
      <c r="E306" s="210"/>
      <c r="F306" s="3"/>
      <c r="G306" s="3"/>
      <c r="H306" s="3"/>
      <c r="I306" s="3"/>
      <c r="J306" s="3"/>
      <c r="K306" s="3"/>
    </row>
    <row r="307" spans="1:11" ht="12.75" customHeight="1" x14ac:dyDescent="0.25">
      <c r="A307" s="3"/>
      <c r="B307" s="3"/>
      <c r="C307" s="3"/>
      <c r="D307" s="210"/>
      <c r="E307" s="210"/>
      <c r="F307" s="3"/>
      <c r="G307" s="3"/>
      <c r="H307" s="3"/>
      <c r="I307" s="3"/>
      <c r="J307" s="3"/>
      <c r="K307" s="3"/>
    </row>
    <row r="308" spans="1:11" ht="12.75" customHeight="1" x14ac:dyDescent="0.25">
      <c r="A308" s="3"/>
      <c r="B308" s="3"/>
      <c r="C308" s="3"/>
      <c r="D308" s="210"/>
      <c r="E308" s="210"/>
      <c r="F308" s="3"/>
      <c r="G308" s="3"/>
      <c r="H308" s="3"/>
      <c r="I308" s="3"/>
      <c r="J308" s="3"/>
      <c r="K308" s="3"/>
    </row>
    <row r="309" spans="1:11" ht="12.75" customHeight="1" x14ac:dyDescent="0.25">
      <c r="A309" s="3"/>
      <c r="B309" s="3"/>
      <c r="C309" s="3"/>
      <c r="D309" s="210"/>
      <c r="E309" s="210"/>
      <c r="F309" s="3"/>
      <c r="G309" s="3"/>
      <c r="H309" s="3"/>
      <c r="I309" s="3"/>
      <c r="J309" s="3"/>
      <c r="K309" s="3"/>
    </row>
    <row r="310" spans="1:11" ht="12.75" customHeight="1" x14ac:dyDescent="0.25">
      <c r="A310" s="3"/>
      <c r="B310" s="3"/>
      <c r="C310" s="3"/>
      <c r="D310" s="210"/>
      <c r="E310" s="210"/>
      <c r="F310" s="3"/>
      <c r="G310" s="3"/>
      <c r="H310" s="3"/>
      <c r="I310" s="3"/>
      <c r="J310" s="3"/>
      <c r="K310" s="3"/>
    </row>
    <row r="311" spans="1:11" ht="12.75" customHeight="1" x14ac:dyDescent="0.25">
      <c r="A311" s="3"/>
      <c r="B311" s="3"/>
      <c r="C311" s="3"/>
      <c r="D311" s="210"/>
      <c r="E311" s="210"/>
      <c r="F311" s="3"/>
      <c r="G311" s="3"/>
      <c r="H311" s="3"/>
      <c r="I311" s="3"/>
      <c r="J311" s="3"/>
      <c r="K311" s="3"/>
    </row>
    <row r="312" spans="1:11" ht="12.75" customHeight="1" x14ac:dyDescent="0.25">
      <c r="A312" s="3"/>
      <c r="B312" s="3"/>
      <c r="C312" s="3"/>
      <c r="D312" s="210"/>
      <c r="E312" s="210"/>
      <c r="F312" s="3"/>
      <c r="G312" s="3"/>
      <c r="H312" s="3"/>
      <c r="I312" s="3"/>
      <c r="J312" s="3"/>
      <c r="K312" s="3"/>
    </row>
    <row r="313" spans="1:11" ht="12.75" customHeight="1" x14ac:dyDescent="0.25">
      <c r="A313" s="3"/>
      <c r="B313" s="3"/>
      <c r="C313" s="3"/>
      <c r="D313" s="210"/>
      <c r="E313" s="210"/>
      <c r="F313" s="3"/>
      <c r="G313" s="3"/>
      <c r="H313" s="3"/>
      <c r="I313" s="3"/>
      <c r="J313" s="3"/>
      <c r="K313" s="3"/>
    </row>
    <row r="314" spans="1:11" ht="12.75" customHeight="1" x14ac:dyDescent="0.25">
      <c r="A314" s="3"/>
      <c r="B314" s="3"/>
      <c r="C314" s="3"/>
      <c r="D314" s="210"/>
      <c r="E314" s="210"/>
      <c r="F314" s="3"/>
      <c r="G314" s="3"/>
      <c r="H314" s="3"/>
      <c r="I314" s="3"/>
      <c r="J314" s="3"/>
      <c r="K314" s="3"/>
    </row>
    <row r="315" spans="1:11" ht="12.75" customHeight="1" x14ac:dyDescent="0.25">
      <c r="A315" s="3"/>
      <c r="B315" s="3"/>
      <c r="C315" s="3"/>
      <c r="D315" s="210"/>
      <c r="E315" s="210"/>
      <c r="F315" s="3"/>
      <c r="G315" s="3"/>
      <c r="H315" s="3"/>
      <c r="I315" s="3"/>
      <c r="J315" s="3"/>
      <c r="K315" s="3"/>
    </row>
    <row r="316" spans="1:11" ht="12.75" customHeight="1" x14ac:dyDescent="0.25">
      <c r="A316" s="3"/>
      <c r="B316" s="3"/>
      <c r="C316" s="3"/>
      <c r="D316" s="210"/>
      <c r="E316" s="210"/>
      <c r="F316" s="3"/>
      <c r="G316" s="3"/>
      <c r="H316" s="3"/>
      <c r="I316" s="3"/>
      <c r="J316" s="3"/>
      <c r="K316" s="3"/>
    </row>
    <row r="317" spans="1:11" ht="12.75" customHeight="1" x14ac:dyDescent="0.25">
      <c r="A317" s="3"/>
      <c r="B317" s="3"/>
      <c r="C317" s="3"/>
      <c r="D317" s="210"/>
      <c r="E317" s="210"/>
      <c r="F317" s="3"/>
      <c r="G317" s="3"/>
      <c r="H317" s="3"/>
      <c r="I317" s="3"/>
      <c r="J317" s="3"/>
      <c r="K317" s="3"/>
    </row>
    <row r="318" spans="1:11" ht="12.75" customHeight="1" x14ac:dyDescent="0.25">
      <c r="A318" s="3"/>
      <c r="B318" s="3"/>
      <c r="C318" s="3"/>
      <c r="D318" s="210"/>
      <c r="E318" s="210"/>
      <c r="F318" s="3"/>
      <c r="G318" s="3"/>
      <c r="H318" s="3"/>
      <c r="I318" s="3"/>
      <c r="J318" s="3"/>
      <c r="K318" s="3"/>
    </row>
    <row r="319" spans="1:11" ht="12.75" customHeight="1" x14ac:dyDescent="0.25">
      <c r="A319" s="3"/>
      <c r="B319" s="3"/>
      <c r="C319" s="3"/>
      <c r="D319" s="210"/>
      <c r="E319" s="210"/>
      <c r="F319" s="3"/>
      <c r="G319" s="3"/>
      <c r="H319" s="3"/>
      <c r="I319" s="3"/>
      <c r="J319" s="3"/>
      <c r="K319" s="3"/>
    </row>
    <row r="320" spans="1:11" ht="12.75" customHeight="1" x14ac:dyDescent="0.25">
      <c r="A320" s="3"/>
      <c r="B320" s="3"/>
      <c r="C320" s="3"/>
      <c r="D320" s="210"/>
      <c r="E320" s="210"/>
      <c r="F320" s="3"/>
      <c r="G320" s="3"/>
      <c r="H320" s="3"/>
      <c r="I320" s="3"/>
      <c r="J320" s="3"/>
      <c r="K320" s="3"/>
    </row>
    <row r="321" spans="1:11" ht="12.75" customHeight="1" x14ac:dyDescent="0.25">
      <c r="A321" s="3"/>
      <c r="B321" s="3"/>
      <c r="C321" s="3"/>
      <c r="D321" s="210"/>
      <c r="E321" s="210"/>
      <c r="F321" s="3"/>
      <c r="G321" s="3"/>
      <c r="H321" s="3"/>
      <c r="I321" s="3"/>
      <c r="J321" s="3"/>
      <c r="K321" s="3"/>
    </row>
    <row r="322" spans="1:11" ht="12.75" customHeight="1" x14ac:dyDescent="0.25">
      <c r="A322" s="3"/>
      <c r="B322" s="3"/>
      <c r="C322" s="3"/>
      <c r="D322" s="210"/>
      <c r="E322" s="210"/>
      <c r="F322" s="3"/>
      <c r="G322" s="3"/>
      <c r="H322" s="3"/>
      <c r="I322" s="3"/>
      <c r="J322" s="3"/>
      <c r="K322" s="3"/>
    </row>
    <row r="323" spans="1:11" ht="12.75" customHeight="1" x14ac:dyDescent="0.25">
      <c r="A323" s="3"/>
      <c r="B323" s="3"/>
      <c r="C323" s="3"/>
      <c r="D323" s="210"/>
      <c r="E323" s="210"/>
      <c r="F323" s="3"/>
      <c r="G323" s="3"/>
      <c r="H323" s="3"/>
      <c r="I323" s="3"/>
      <c r="J323" s="3"/>
      <c r="K323" s="3"/>
    </row>
    <row r="324" spans="1:11" ht="12.75" customHeight="1" x14ac:dyDescent="0.25">
      <c r="A324" s="3"/>
      <c r="B324" s="3"/>
      <c r="C324" s="3"/>
      <c r="D324" s="210"/>
      <c r="E324" s="210"/>
      <c r="F324" s="3"/>
      <c r="G324" s="3"/>
      <c r="H324" s="3"/>
      <c r="I324" s="3"/>
      <c r="J324" s="3"/>
      <c r="K324" s="3"/>
    </row>
    <row r="325" spans="1:11" ht="12.75" customHeight="1" x14ac:dyDescent="0.25">
      <c r="A325" s="3"/>
      <c r="B325" s="3"/>
      <c r="C325" s="3"/>
      <c r="D325" s="210"/>
      <c r="E325" s="210"/>
      <c r="F325" s="3"/>
      <c r="G325" s="3"/>
      <c r="H325" s="3"/>
      <c r="I325" s="3"/>
      <c r="J325" s="3"/>
      <c r="K325" s="3"/>
    </row>
    <row r="326" spans="1:11" ht="12.75" customHeight="1" x14ac:dyDescent="0.25">
      <c r="A326" s="3"/>
      <c r="B326" s="3"/>
      <c r="C326" s="3"/>
      <c r="D326" s="210"/>
      <c r="E326" s="210"/>
      <c r="F326" s="3"/>
      <c r="G326" s="3"/>
      <c r="H326" s="3"/>
      <c r="I326" s="3"/>
      <c r="J326" s="3"/>
      <c r="K326" s="3"/>
    </row>
    <row r="327" spans="1:11" ht="12.75" customHeight="1" x14ac:dyDescent="0.25">
      <c r="A327" s="3"/>
      <c r="B327" s="3"/>
      <c r="C327" s="3"/>
      <c r="D327" s="210"/>
      <c r="E327" s="210"/>
      <c r="F327" s="3"/>
      <c r="G327" s="3"/>
      <c r="H327" s="3"/>
      <c r="I327" s="3"/>
      <c r="J327" s="3"/>
      <c r="K327" s="3"/>
    </row>
    <row r="328" spans="1:11" ht="12.75" customHeight="1" x14ac:dyDescent="0.25">
      <c r="A328" s="3"/>
      <c r="B328" s="3"/>
      <c r="C328" s="3"/>
      <c r="D328" s="210"/>
      <c r="E328" s="210"/>
      <c r="F328" s="3"/>
      <c r="G328" s="3"/>
      <c r="H328" s="3"/>
      <c r="I328" s="3"/>
      <c r="J328" s="3"/>
      <c r="K328" s="3"/>
    </row>
    <row r="329" spans="1:11" ht="12.75" customHeight="1" x14ac:dyDescent="0.25">
      <c r="A329" s="3"/>
      <c r="B329" s="3"/>
      <c r="C329" s="3"/>
      <c r="D329" s="210"/>
      <c r="E329" s="210"/>
      <c r="F329" s="3"/>
      <c r="G329" s="3"/>
      <c r="H329" s="3"/>
      <c r="I329" s="3"/>
      <c r="J329" s="3"/>
      <c r="K329" s="3"/>
    </row>
    <row r="330" spans="1:11" ht="12.75" customHeight="1" x14ac:dyDescent="0.25">
      <c r="A330" s="3"/>
      <c r="B330" s="3"/>
      <c r="C330" s="3"/>
      <c r="D330" s="210"/>
      <c r="E330" s="210"/>
      <c r="F330" s="3"/>
      <c r="G330" s="3"/>
      <c r="H330" s="3"/>
      <c r="I330" s="3"/>
      <c r="J330" s="3"/>
      <c r="K330" s="3"/>
    </row>
    <row r="331" spans="1:11" ht="12.75" customHeight="1" x14ac:dyDescent="0.25">
      <c r="A331" s="3"/>
      <c r="B331" s="3"/>
      <c r="C331" s="3"/>
      <c r="D331" s="210"/>
      <c r="E331" s="210"/>
      <c r="F331" s="3"/>
      <c r="G331" s="3"/>
      <c r="H331" s="3"/>
      <c r="I331" s="3"/>
      <c r="J331" s="3"/>
      <c r="K331" s="3"/>
    </row>
    <row r="332" spans="1:11" ht="12.75" customHeight="1" x14ac:dyDescent="0.25">
      <c r="A332" s="3"/>
      <c r="B332" s="3"/>
      <c r="C332" s="3"/>
      <c r="D332" s="210"/>
      <c r="E332" s="210"/>
      <c r="F332" s="3"/>
      <c r="G332" s="3"/>
      <c r="H332" s="3"/>
      <c r="I332" s="3"/>
      <c r="J332" s="3"/>
      <c r="K332" s="3"/>
    </row>
    <row r="333" spans="1:11" ht="12.75" customHeight="1" x14ac:dyDescent="0.25">
      <c r="A333" s="3"/>
      <c r="B333" s="3"/>
      <c r="C333" s="3"/>
      <c r="D333" s="210"/>
      <c r="E333" s="210"/>
      <c r="F333" s="3"/>
      <c r="G333" s="3"/>
      <c r="H333" s="3"/>
      <c r="I333" s="3"/>
      <c r="J333" s="3"/>
      <c r="K333" s="3"/>
    </row>
    <row r="334" spans="1:11" ht="12.75" customHeight="1" x14ac:dyDescent="0.25">
      <c r="A334" s="3"/>
      <c r="B334" s="3"/>
      <c r="C334" s="3"/>
      <c r="D334" s="210"/>
      <c r="E334" s="210"/>
      <c r="F334" s="3"/>
      <c r="G334" s="3"/>
      <c r="H334" s="3"/>
      <c r="I334" s="3"/>
      <c r="J334" s="3"/>
      <c r="K334" s="3"/>
    </row>
    <row r="335" spans="1:11" ht="12.75" customHeight="1" x14ac:dyDescent="0.25">
      <c r="A335" s="3"/>
      <c r="B335" s="3"/>
      <c r="C335" s="3"/>
      <c r="D335" s="210"/>
      <c r="E335" s="210"/>
      <c r="F335" s="3"/>
      <c r="G335" s="3"/>
      <c r="H335" s="3"/>
      <c r="I335" s="3"/>
      <c r="J335" s="3"/>
      <c r="K335" s="3"/>
    </row>
    <row r="336" spans="1:11" ht="12.75" customHeight="1" x14ac:dyDescent="0.25">
      <c r="A336" s="3"/>
      <c r="B336" s="3"/>
      <c r="C336" s="3"/>
      <c r="D336" s="210"/>
      <c r="E336" s="210"/>
      <c r="F336" s="3"/>
      <c r="G336" s="3"/>
      <c r="H336" s="3"/>
      <c r="I336" s="3"/>
      <c r="J336" s="3"/>
      <c r="K336" s="3"/>
    </row>
    <row r="337" spans="1:11" ht="12.75" customHeight="1" x14ac:dyDescent="0.25">
      <c r="A337" s="3"/>
      <c r="B337" s="3"/>
      <c r="C337" s="3"/>
      <c r="D337" s="210"/>
      <c r="E337" s="210"/>
      <c r="F337" s="3"/>
      <c r="G337" s="3"/>
      <c r="H337" s="3"/>
      <c r="I337" s="3"/>
      <c r="J337" s="3"/>
      <c r="K337" s="3"/>
    </row>
    <row r="338" spans="1:11" ht="12.75" customHeight="1" x14ac:dyDescent="0.25">
      <c r="A338" s="3"/>
      <c r="B338" s="3"/>
      <c r="C338" s="3"/>
      <c r="D338" s="210"/>
      <c r="E338" s="210"/>
      <c r="F338" s="3"/>
      <c r="G338" s="3"/>
      <c r="H338" s="3"/>
      <c r="I338" s="3"/>
      <c r="J338" s="3"/>
      <c r="K338" s="3"/>
    </row>
    <row r="339" spans="1:11" ht="12.75" customHeight="1" x14ac:dyDescent="0.25">
      <c r="A339" s="3"/>
      <c r="B339" s="3"/>
      <c r="C339" s="3"/>
      <c r="D339" s="210"/>
      <c r="E339" s="210"/>
      <c r="F339" s="3"/>
      <c r="G339" s="3"/>
      <c r="H339" s="3"/>
      <c r="I339" s="3"/>
      <c r="J339" s="3"/>
      <c r="K339" s="3"/>
    </row>
    <row r="340" spans="1:11" ht="12.75" customHeight="1" x14ac:dyDescent="0.25">
      <c r="A340" s="3"/>
      <c r="B340" s="3"/>
      <c r="C340" s="3"/>
      <c r="D340" s="210"/>
      <c r="E340" s="210"/>
      <c r="F340" s="3"/>
      <c r="G340" s="3"/>
      <c r="H340" s="3"/>
      <c r="I340" s="3"/>
      <c r="J340" s="3"/>
      <c r="K340" s="3"/>
    </row>
    <row r="341" spans="1:11" ht="12.75" customHeight="1" x14ac:dyDescent="0.25">
      <c r="A341" s="3"/>
      <c r="B341" s="3"/>
      <c r="C341" s="3"/>
      <c r="D341" s="210"/>
      <c r="E341" s="210"/>
      <c r="F341" s="3"/>
      <c r="G341" s="3"/>
      <c r="H341" s="3"/>
      <c r="I341" s="3"/>
      <c r="J341" s="3"/>
      <c r="K341" s="3"/>
    </row>
    <row r="342" spans="1:11" ht="12.75" customHeight="1" x14ac:dyDescent="0.25">
      <c r="A342" s="3"/>
      <c r="B342" s="3"/>
      <c r="C342" s="3"/>
      <c r="D342" s="210"/>
      <c r="E342" s="210"/>
      <c r="F342" s="3"/>
      <c r="G342" s="3"/>
      <c r="H342" s="3"/>
      <c r="I342" s="3"/>
      <c r="J342" s="3"/>
      <c r="K342" s="3"/>
    </row>
    <row r="343" spans="1:11" ht="12.75" customHeight="1" x14ac:dyDescent="0.25">
      <c r="A343" s="3"/>
      <c r="B343" s="3"/>
      <c r="C343" s="3"/>
      <c r="D343" s="210"/>
      <c r="E343" s="210"/>
      <c r="F343" s="3"/>
      <c r="G343" s="3"/>
      <c r="H343" s="3"/>
      <c r="I343" s="3"/>
      <c r="J343" s="3"/>
      <c r="K343" s="3"/>
    </row>
    <row r="344" spans="1:11" ht="12.75" customHeight="1" x14ac:dyDescent="0.25">
      <c r="A344" s="3"/>
      <c r="B344" s="3"/>
      <c r="C344" s="3"/>
      <c r="D344" s="210"/>
      <c r="E344" s="210"/>
      <c r="F344" s="3"/>
      <c r="G344" s="3"/>
      <c r="H344" s="3"/>
      <c r="I344" s="3"/>
      <c r="J344" s="3"/>
      <c r="K344" s="3"/>
    </row>
    <row r="345" spans="1:11" ht="12.75" customHeight="1" x14ac:dyDescent="0.25">
      <c r="A345" s="3"/>
      <c r="B345" s="3"/>
      <c r="C345" s="3"/>
      <c r="D345" s="210"/>
      <c r="E345" s="210"/>
      <c r="F345" s="3"/>
      <c r="G345" s="3"/>
      <c r="H345" s="3"/>
      <c r="I345" s="3"/>
      <c r="J345" s="3"/>
      <c r="K345" s="3"/>
    </row>
    <row r="346" spans="1:11" ht="12.75" customHeight="1" x14ac:dyDescent="0.25">
      <c r="A346" s="3"/>
      <c r="B346" s="3"/>
      <c r="C346" s="3"/>
      <c r="D346" s="210"/>
      <c r="E346" s="210"/>
      <c r="F346" s="3"/>
      <c r="G346" s="3"/>
      <c r="H346" s="3"/>
      <c r="I346" s="3"/>
      <c r="J346" s="3"/>
      <c r="K346" s="3"/>
    </row>
    <row r="347" spans="1:11" ht="12.75" customHeight="1" x14ac:dyDescent="0.25">
      <c r="A347" s="3"/>
      <c r="B347" s="3"/>
      <c r="C347" s="3"/>
      <c r="D347" s="210"/>
      <c r="E347" s="210"/>
      <c r="F347" s="3"/>
      <c r="G347" s="3"/>
      <c r="H347" s="3"/>
      <c r="I347" s="3"/>
      <c r="J347" s="3"/>
      <c r="K347" s="3"/>
    </row>
    <row r="348" spans="1:11" ht="12.75" customHeight="1" x14ac:dyDescent="0.25">
      <c r="A348" s="3"/>
      <c r="B348" s="3"/>
      <c r="C348" s="3"/>
      <c r="D348" s="210"/>
      <c r="E348" s="210"/>
      <c r="F348" s="3"/>
      <c r="G348" s="3"/>
      <c r="H348" s="3"/>
      <c r="I348" s="3"/>
      <c r="J348" s="3"/>
      <c r="K348" s="3"/>
    </row>
    <row r="349" spans="1:11" ht="12.75" customHeight="1" x14ac:dyDescent="0.25">
      <c r="A349" s="3"/>
      <c r="B349" s="3"/>
      <c r="C349" s="3"/>
      <c r="D349" s="210"/>
      <c r="E349" s="210"/>
      <c r="F349" s="3"/>
      <c r="G349" s="3"/>
      <c r="H349" s="3"/>
      <c r="I349" s="3"/>
      <c r="J349" s="3"/>
      <c r="K349" s="3"/>
    </row>
    <row r="350" spans="1:11" ht="12.75" customHeight="1" x14ac:dyDescent="0.25">
      <c r="A350" s="3"/>
      <c r="B350" s="3"/>
      <c r="C350" s="3"/>
      <c r="D350" s="210"/>
      <c r="E350" s="210"/>
      <c r="F350" s="3"/>
      <c r="G350" s="3"/>
      <c r="H350" s="3"/>
      <c r="I350" s="3"/>
      <c r="J350" s="3"/>
      <c r="K350" s="3"/>
    </row>
    <row r="351" spans="1:11" ht="12.75" customHeight="1" x14ac:dyDescent="0.25">
      <c r="A351" s="3"/>
      <c r="B351" s="3"/>
      <c r="C351" s="3"/>
      <c r="D351" s="210"/>
      <c r="E351" s="210"/>
      <c r="F351" s="3"/>
      <c r="G351" s="3"/>
      <c r="H351" s="3"/>
      <c r="I351" s="3"/>
      <c r="J351" s="3"/>
      <c r="K351" s="3"/>
    </row>
    <row r="352" spans="1:11" ht="12.75" customHeight="1" x14ac:dyDescent="0.25">
      <c r="A352" s="3"/>
      <c r="B352" s="3"/>
      <c r="C352" s="3"/>
      <c r="D352" s="210"/>
      <c r="E352" s="210"/>
      <c r="F352" s="3"/>
      <c r="G352" s="3"/>
      <c r="H352" s="3"/>
      <c r="I352" s="3"/>
      <c r="J352" s="3"/>
      <c r="K352" s="3"/>
    </row>
    <row r="353" spans="1:11" ht="12.75" customHeight="1" x14ac:dyDescent="0.25">
      <c r="A353" s="3"/>
      <c r="B353" s="3"/>
      <c r="C353" s="3"/>
      <c r="D353" s="210"/>
      <c r="E353" s="210"/>
      <c r="F353" s="3"/>
      <c r="G353" s="3"/>
      <c r="H353" s="3"/>
      <c r="I353" s="3"/>
      <c r="J353" s="3"/>
      <c r="K353" s="3"/>
    </row>
    <row r="354" spans="1:11" ht="12.75" customHeight="1" x14ac:dyDescent="0.25">
      <c r="A354" s="3"/>
      <c r="B354" s="3"/>
      <c r="C354" s="3"/>
      <c r="D354" s="210"/>
      <c r="E354" s="210"/>
      <c r="F354" s="3"/>
      <c r="G354" s="3"/>
      <c r="H354" s="3"/>
      <c r="I354" s="3"/>
      <c r="J354" s="3"/>
      <c r="K354" s="3"/>
    </row>
    <row r="355" spans="1:11" ht="12.75" customHeight="1" x14ac:dyDescent="0.25">
      <c r="A355" s="3"/>
      <c r="B355" s="3"/>
      <c r="C355" s="3"/>
      <c r="D355" s="210"/>
      <c r="E355" s="210"/>
      <c r="F355" s="3"/>
      <c r="G355" s="3"/>
      <c r="H355" s="3"/>
      <c r="I355" s="3"/>
      <c r="J355" s="3"/>
      <c r="K355" s="3"/>
    </row>
    <row r="356" spans="1:11" ht="12.75" customHeight="1" x14ac:dyDescent="0.25">
      <c r="A356" s="3"/>
      <c r="B356" s="3"/>
      <c r="C356" s="3"/>
      <c r="D356" s="210"/>
      <c r="E356" s="210"/>
      <c r="F356" s="3"/>
      <c r="G356" s="3"/>
      <c r="H356" s="3"/>
      <c r="I356" s="3"/>
      <c r="J356" s="3"/>
      <c r="K356" s="3"/>
    </row>
    <row r="357" spans="1:11" ht="12.75" customHeight="1" x14ac:dyDescent="0.25">
      <c r="A357" s="3"/>
      <c r="B357" s="3"/>
      <c r="C357" s="3"/>
      <c r="D357" s="210"/>
      <c r="E357" s="210"/>
      <c r="F357" s="3"/>
      <c r="G357" s="3"/>
      <c r="H357" s="3"/>
      <c r="I357" s="3"/>
      <c r="J357" s="3"/>
      <c r="K357" s="3"/>
    </row>
    <row r="358" spans="1:11" ht="15" customHeight="1" x14ac:dyDescent="0.25">
      <c r="J358" s="23"/>
      <c r="K358" s="23"/>
    </row>
    <row r="359" spans="1:11" ht="15" customHeight="1" x14ac:dyDescent="0.25">
      <c r="J359" s="23"/>
      <c r="K359" s="23"/>
    </row>
    <row r="360" spans="1:11" ht="15" customHeight="1" x14ac:dyDescent="0.25">
      <c r="J360" s="23"/>
      <c r="K360" s="23"/>
    </row>
    <row r="361" spans="1:11" ht="15" customHeight="1" x14ac:dyDescent="0.25">
      <c r="J361" s="23"/>
      <c r="K361" s="23"/>
    </row>
    <row r="362" spans="1:11" ht="15" customHeight="1" x14ac:dyDescent="0.25">
      <c r="J362" s="23"/>
      <c r="K362" s="23"/>
    </row>
    <row r="363" spans="1:11" ht="15" customHeight="1" x14ac:dyDescent="0.25">
      <c r="J363" s="23"/>
      <c r="K363" s="23"/>
    </row>
    <row r="364" spans="1:11" ht="15" customHeight="1" x14ac:dyDescent="0.25">
      <c r="J364" s="23"/>
      <c r="K364" s="23"/>
    </row>
    <row r="365" spans="1:11" ht="15" customHeight="1" x14ac:dyDescent="0.25">
      <c r="J365" s="23"/>
      <c r="K365" s="23"/>
    </row>
    <row r="366" spans="1:11" ht="15" customHeight="1" x14ac:dyDescent="0.25">
      <c r="J366" s="23"/>
      <c r="K366" s="23"/>
    </row>
    <row r="367" spans="1:11" ht="15" customHeight="1" x14ac:dyDescent="0.25">
      <c r="J367" s="23"/>
      <c r="K367" s="23"/>
    </row>
    <row r="368" spans="1:11" ht="15" customHeight="1" x14ac:dyDescent="0.25">
      <c r="J368" s="23"/>
      <c r="K368" s="23"/>
    </row>
    <row r="369" spans="10:11" ht="15" customHeight="1" x14ac:dyDescent="0.25">
      <c r="J369" s="23"/>
      <c r="K369" s="23"/>
    </row>
    <row r="370" spans="10:11" ht="15" customHeight="1" x14ac:dyDescent="0.25">
      <c r="J370" s="23"/>
      <c r="K370" s="23"/>
    </row>
    <row r="371" spans="10:11" ht="15" customHeight="1" x14ac:dyDescent="0.25">
      <c r="J371" s="23"/>
      <c r="K371" s="23"/>
    </row>
    <row r="372" spans="10:11" ht="15" customHeight="1" x14ac:dyDescent="0.25">
      <c r="J372" s="23"/>
      <c r="K372" s="23"/>
    </row>
    <row r="373" spans="10:11" ht="15" customHeight="1" x14ac:dyDescent="0.25">
      <c r="J373" s="23"/>
      <c r="K373" s="23"/>
    </row>
    <row r="374" spans="10:11" ht="15" customHeight="1" x14ac:dyDescent="0.25">
      <c r="J374" s="23"/>
      <c r="K374" s="23"/>
    </row>
    <row r="375" spans="10:11" ht="15" customHeight="1" x14ac:dyDescent="0.25">
      <c r="J375" s="23"/>
      <c r="K375" s="23"/>
    </row>
    <row r="376" spans="10:11" ht="15" customHeight="1" x14ac:dyDescent="0.25">
      <c r="J376" s="23"/>
      <c r="K376" s="23"/>
    </row>
    <row r="377" spans="10:11" ht="15" customHeight="1" x14ac:dyDescent="0.25">
      <c r="J377" s="23"/>
      <c r="K377" s="23"/>
    </row>
    <row r="378" spans="10:11" ht="15" customHeight="1" x14ac:dyDescent="0.25">
      <c r="J378" s="23"/>
      <c r="K378" s="23"/>
    </row>
    <row r="379" spans="10:11" ht="15" customHeight="1" x14ac:dyDescent="0.25">
      <c r="J379" s="23"/>
      <c r="K379" s="23"/>
    </row>
    <row r="380" spans="10:11" ht="15" customHeight="1" x14ac:dyDescent="0.25">
      <c r="J380" s="23"/>
      <c r="K380" s="23"/>
    </row>
    <row r="381" spans="10:11" ht="15" customHeight="1" x14ac:dyDescent="0.25">
      <c r="J381" s="23"/>
      <c r="K381" s="23"/>
    </row>
    <row r="382" spans="10:11" ht="15" customHeight="1" x14ac:dyDescent="0.25">
      <c r="J382" s="23"/>
      <c r="K382" s="23"/>
    </row>
    <row r="383" spans="10:11" ht="15" customHeight="1" x14ac:dyDescent="0.25">
      <c r="J383" s="23"/>
      <c r="K383" s="23"/>
    </row>
    <row r="384" spans="10:11" ht="15" customHeight="1" x14ac:dyDescent="0.25">
      <c r="J384" s="23"/>
      <c r="K384" s="23"/>
    </row>
    <row r="385" spans="10:11" ht="15" customHeight="1" x14ac:dyDescent="0.25">
      <c r="J385" s="23"/>
      <c r="K385" s="23"/>
    </row>
    <row r="386" spans="10:11" ht="15" customHeight="1" x14ac:dyDescent="0.25">
      <c r="J386" s="23"/>
      <c r="K386" s="23"/>
    </row>
    <row r="387" spans="10:11" ht="15" customHeight="1" x14ac:dyDescent="0.25">
      <c r="J387" s="23"/>
      <c r="K387" s="23"/>
    </row>
    <row r="388" spans="10:11" ht="15" customHeight="1" x14ac:dyDescent="0.25">
      <c r="J388" s="23"/>
      <c r="K388" s="23"/>
    </row>
    <row r="389" spans="10:11" ht="15" customHeight="1" x14ac:dyDescent="0.25">
      <c r="J389" s="23"/>
      <c r="K389" s="23"/>
    </row>
    <row r="390" spans="10:11" ht="15" customHeight="1" x14ac:dyDescent="0.25">
      <c r="J390" s="23"/>
      <c r="K390" s="23"/>
    </row>
    <row r="391" spans="10:11" ht="15" customHeight="1" x14ac:dyDescent="0.25">
      <c r="J391" s="23"/>
      <c r="K391" s="23"/>
    </row>
    <row r="392" spans="10:11" ht="15" customHeight="1" x14ac:dyDescent="0.25">
      <c r="J392" s="23"/>
      <c r="K392" s="23"/>
    </row>
    <row r="393" spans="10:11" ht="15" customHeight="1" x14ac:dyDescent="0.25">
      <c r="J393" s="23"/>
      <c r="K393" s="23"/>
    </row>
    <row r="394" spans="10:11" ht="15" customHeight="1" x14ac:dyDescent="0.25">
      <c r="J394" s="23"/>
      <c r="K394" s="23"/>
    </row>
    <row r="395" spans="10:11" ht="15" customHeight="1" x14ac:dyDescent="0.25">
      <c r="J395" s="23"/>
      <c r="K395" s="23"/>
    </row>
    <row r="396" spans="10:11" ht="15" customHeight="1" x14ac:dyDescent="0.25">
      <c r="J396" s="23"/>
      <c r="K396" s="23"/>
    </row>
    <row r="397" spans="10:11" ht="15" customHeight="1" x14ac:dyDescent="0.25">
      <c r="J397" s="23"/>
      <c r="K397" s="23"/>
    </row>
    <row r="398" spans="10:11" ht="15" customHeight="1" x14ac:dyDescent="0.25">
      <c r="J398" s="23"/>
      <c r="K398" s="23"/>
    </row>
    <row r="399" spans="10:11" ht="15" customHeight="1" x14ac:dyDescent="0.25">
      <c r="J399" s="23"/>
      <c r="K399" s="23"/>
    </row>
    <row r="400" spans="10:11" ht="15" customHeight="1" x14ac:dyDescent="0.25">
      <c r="J400" s="23"/>
      <c r="K400" s="23"/>
    </row>
    <row r="401" spans="10:11" ht="15" customHeight="1" x14ac:dyDescent="0.25">
      <c r="J401" s="23"/>
      <c r="K401" s="23"/>
    </row>
    <row r="402" spans="10:11" ht="15" customHeight="1" x14ac:dyDescent="0.25">
      <c r="J402" s="23"/>
      <c r="K402" s="23"/>
    </row>
    <row r="403" spans="10:11" ht="15" customHeight="1" x14ac:dyDescent="0.25">
      <c r="J403" s="23"/>
      <c r="K403" s="23"/>
    </row>
    <row r="404" spans="10:11" ht="15" customHeight="1" x14ac:dyDescent="0.25">
      <c r="J404" s="23"/>
      <c r="K404" s="23"/>
    </row>
    <row r="405" spans="10:11" ht="15" customHeight="1" x14ac:dyDescent="0.25">
      <c r="J405" s="23"/>
      <c r="K405" s="23"/>
    </row>
    <row r="406" spans="10:11" ht="15" customHeight="1" x14ac:dyDescent="0.25">
      <c r="J406" s="23"/>
      <c r="K406" s="23"/>
    </row>
    <row r="407" spans="10:11" ht="15" customHeight="1" x14ac:dyDescent="0.25">
      <c r="J407" s="23"/>
      <c r="K407" s="23"/>
    </row>
    <row r="408" spans="10:11" ht="15" customHeight="1" x14ac:dyDescent="0.25">
      <c r="J408" s="23"/>
      <c r="K408" s="23"/>
    </row>
    <row r="409" spans="10:11" ht="15" customHeight="1" x14ac:dyDescent="0.25">
      <c r="J409" s="23"/>
      <c r="K409" s="23"/>
    </row>
    <row r="410" spans="10:11" ht="15" customHeight="1" x14ac:dyDescent="0.25">
      <c r="J410" s="23"/>
      <c r="K410" s="23"/>
    </row>
    <row r="411" spans="10:11" ht="15" customHeight="1" x14ac:dyDescent="0.25">
      <c r="J411" s="23"/>
      <c r="K411" s="23"/>
    </row>
    <row r="412" spans="10:11" ht="15" customHeight="1" x14ac:dyDescent="0.25">
      <c r="J412" s="23"/>
      <c r="K412" s="23"/>
    </row>
    <row r="413" spans="10:11" ht="15" customHeight="1" x14ac:dyDescent="0.25">
      <c r="J413" s="23"/>
      <c r="K413" s="23"/>
    </row>
    <row r="414" spans="10:11" ht="15" customHeight="1" x14ac:dyDescent="0.25">
      <c r="J414" s="23"/>
      <c r="K414" s="23"/>
    </row>
    <row r="415" spans="10:11" ht="15" customHeight="1" x14ac:dyDescent="0.25">
      <c r="J415" s="23"/>
      <c r="K415" s="23"/>
    </row>
    <row r="416" spans="10:11" ht="15" customHeight="1" x14ac:dyDescent="0.25">
      <c r="J416" s="23"/>
      <c r="K416" s="23"/>
    </row>
    <row r="417" spans="10:11" ht="15" customHeight="1" x14ac:dyDescent="0.25">
      <c r="J417" s="23"/>
      <c r="K417" s="23"/>
    </row>
    <row r="418" spans="10:11" ht="15" customHeight="1" x14ac:dyDescent="0.25">
      <c r="J418" s="23"/>
      <c r="K418" s="23"/>
    </row>
    <row r="419" spans="10:11" ht="15" customHeight="1" x14ac:dyDescent="0.25">
      <c r="J419" s="23"/>
      <c r="K419" s="23"/>
    </row>
    <row r="420" spans="10:11" ht="15" customHeight="1" x14ac:dyDescent="0.25">
      <c r="J420" s="23"/>
      <c r="K420" s="23"/>
    </row>
    <row r="421" spans="10:11" ht="15" customHeight="1" x14ac:dyDescent="0.25">
      <c r="J421" s="23"/>
      <c r="K421" s="23"/>
    </row>
    <row r="422" spans="10:11" ht="15" customHeight="1" x14ac:dyDescent="0.25">
      <c r="J422" s="23"/>
      <c r="K422" s="23"/>
    </row>
    <row r="423" spans="10:11" ht="15" customHeight="1" x14ac:dyDescent="0.25">
      <c r="J423" s="23"/>
      <c r="K423" s="23"/>
    </row>
    <row r="424" spans="10:11" ht="15" customHeight="1" x14ac:dyDescent="0.25">
      <c r="J424" s="23"/>
      <c r="K424" s="23"/>
    </row>
    <row r="425" spans="10:11" ht="15" customHeight="1" x14ac:dyDescent="0.25">
      <c r="J425" s="23"/>
      <c r="K425" s="23"/>
    </row>
    <row r="426" spans="10:11" ht="15" customHeight="1" x14ac:dyDescent="0.25">
      <c r="J426" s="23"/>
      <c r="K426" s="23"/>
    </row>
    <row r="427" spans="10:11" ht="15" customHeight="1" x14ac:dyDescent="0.25">
      <c r="J427" s="23"/>
      <c r="K427" s="23"/>
    </row>
    <row r="428" spans="10:11" ht="15" customHeight="1" x14ac:dyDescent="0.25">
      <c r="J428" s="23"/>
      <c r="K428" s="23"/>
    </row>
    <row r="429" spans="10:11" ht="15" customHeight="1" x14ac:dyDescent="0.25">
      <c r="J429" s="23"/>
      <c r="K429" s="23"/>
    </row>
    <row r="430" spans="10:11" ht="15" customHeight="1" x14ac:dyDescent="0.25">
      <c r="J430" s="23"/>
      <c r="K430" s="23"/>
    </row>
    <row r="431" spans="10:11" ht="15" customHeight="1" x14ac:dyDescent="0.25">
      <c r="J431" s="23"/>
      <c r="K431" s="23"/>
    </row>
    <row r="432" spans="10:11" ht="15" customHeight="1" x14ac:dyDescent="0.25">
      <c r="J432" s="23"/>
      <c r="K432" s="23"/>
    </row>
    <row r="433" spans="10:11" ht="15" customHeight="1" x14ac:dyDescent="0.25">
      <c r="J433" s="23"/>
      <c r="K433" s="23"/>
    </row>
    <row r="434" spans="10:11" ht="15" customHeight="1" x14ac:dyDescent="0.25">
      <c r="J434" s="23"/>
      <c r="K434" s="23"/>
    </row>
    <row r="435" spans="10:11" ht="15" customHeight="1" x14ac:dyDescent="0.25">
      <c r="J435" s="23"/>
      <c r="K435" s="23"/>
    </row>
    <row r="436" spans="10:11" ht="15" customHeight="1" x14ac:dyDescent="0.25">
      <c r="J436" s="23"/>
      <c r="K436" s="23"/>
    </row>
    <row r="437" spans="10:11" ht="15" customHeight="1" x14ac:dyDescent="0.25">
      <c r="J437" s="23"/>
      <c r="K437" s="23"/>
    </row>
    <row r="438" spans="10:11" ht="15" customHeight="1" x14ac:dyDescent="0.25">
      <c r="J438" s="23"/>
      <c r="K438" s="23"/>
    </row>
    <row r="439" spans="10:11" ht="15" customHeight="1" x14ac:dyDescent="0.25">
      <c r="J439" s="23"/>
      <c r="K439" s="23"/>
    </row>
    <row r="440" spans="10:11" ht="15" customHeight="1" x14ac:dyDescent="0.25">
      <c r="J440" s="23"/>
      <c r="K440" s="23"/>
    </row>
    <row r="441" spans="10:11" ht="15" customHeight="1" x14ac:dyDescent="0.25">
      <c r="J441" s="23"/>
      <c r="K441" s="23"/>
    </row>
    <row r="442" spans="10:11" ht="15" customHeight="1" x14ac:dyDescent="0.25">
      <c r="J442" s="23"/>
      <c r="K442" s="23"/>
    </row>
    <row r="443" spans="10:11" ht="15" customHeight="1" x14ac:dyDescent="0.25">
      <c r="J443" s="23"/>
      <c r="K443" s="23"/>
    </row>
    <row r="444" spans="10:11" ht="15" customHeight="1" x14ac:dyDescent="0.25">
      <c r="J444" s="23"/>
      <c r="K444" s="23"/>
    </row>
    <row r="445" spans="10:11" ht="15" customHeight="1" x14ac:dyDescent="0.25">
      <c r="J445" s="23"/>
      <c r="K445" s="23"/>
    </row>
    <row r="446" spans="10:11" ht="15" customHeight="1" x14ac:dyDescent="0.25">
      <c r="J446" s="23"/>
      <c r="K446" s="23"/>
    </row>
    <row r="447" spans="10:11" ht="15" customHeight="1" x14ac:dyDescent="0.25">
      <c r="J447" s="23"/>
      <c r="K447" s="23"/>
    </row>
    <row r="448" spans="10:11" ht="15" customHeight="1" x14ac:dyDescent="0.25">
      <c r="J448" s="23"/>
      <c r="K448" s="23"/>
    </row>
    <row r="449" spans="10:11" ht="15" customHeight="1" x14ac:dyDescent="0.25">
      <c r="J449" s="23"/>
      <c r="K449" s="23"/>
    </row>
    <row r="450" spans="10:11" ht="15" customHeight="1" x14ac:dyDescent="0.25">
      <c r="J450" s="23"/>
      <c r="K450" s="23"/>
    </row>
    <row r="451" spans="10:11" ht="15" customHeight="1" x14ac:dyDescent="0.25">
      <c r="J451" s="23"/>
      <c r="K451" s="23"/>
    </row>
    <row r="452" spans="10:11" ht="15" customHeight="1" x14ac:dyDescent="0.25">
      <c r="J452" s="23"/>
      <c r="K452" s="23"/>
    </row>
    <row r="453" spans="10:11" ht="15" customHeight="1" x14ac:dyDescent="0.25">
      <c r="J453" s="23"/>
      <c r="K453" s="23"/>
    </row>
    <row r="454" spans="10:11" ht="15" customHeight="1" x14ac:dyDescent="0.25">
      <c r="J454" s="23"/>
      <c r="K454" s="23"/>
    </row>
    <row r="455" spans="10:11" ht="15" customHeight="1" x14ac:dyDescent="0.25">
      <c r="J455" s="23"/>
      <c r="K455" s="23"/>
    </row>
    <row r="456" spans="10:11" ht="15" customHeight="1" x14ac:dyDescent="0.25">
      <c r="J456" s="23"/>
      <c r="K456" s="23"/>
    </row>
    <row r="457" spans="10:11" ht="15" customHeight="1" x14ac:dyDescent="0.25">
      <c r="J457" s="23"/>
      <c r="K457" s="23"/>
    </row>
    <row r="458" spans="10:11" ht="15" customHeight="1" x14ac:dyDescent="0.25">
      <c r="J458" s="23"/>
      <c r="K458" s="23"/>
    </row>
    <row r="459" spans="10:11" ht="15" customHeight="1" x14ac:dyDescent="0.25">
      <c r="J459" s="23"/>
      <c r="K459" s="23"/>
    </row>
    <row r="460" spans="10:11" ht="15" customHeight="1" x14ac:dyDescent="0.25">
      <c r="J460" s="23"/>
      <c r="K460" s="23"/>
    </row>
    <row r="461" spans="10:11" ht="15" customHeight="1" x14ac:dyDescent="0.25">
      <c r="J461" s="23"/>
      <c r="K461" s="23"/>
    </row>
    <row r="462" spans="10:11" ht="15" customHeight="1" x14ac:dyDescent="0.25">
      <c r="J462" s="23"/>
      <c r="K462" s="23"/>
    </row>
    <row r="463" spans="10:11" ht="15" customHeight="1" x14ac:dyDescent="0.25">
      <c r="J463" s="23"/>
      <c r="K463" s="23"/>
    </row>
    <row r="464" spans="10:11" ht="15" customHeight="1" x14ac:dyDescent="0.25">
      <c r="J464" s="23"/>
      <c r="K464" s="23"/>
    </row>
    <row r="465" spans="10:11" ht="15" customHeight="1" x14ac:dyDescent="0.25">
      <c r="J465" s="23"/>
      <c r="K465" s="23"/>
    </row>
    <row r="466" spans="10:11" ht="15" customHeight="1" x14ac:dyDescent="0.25">
      <c r="J466" s="23"/>
      <c r="K466" s="23"/>
    </row>
    <row r="467" spans="10:11" ht="15" customHeight="1" x14ac:dyDescent="0.25">
      <c r="J467" s="23"/>
      <c r="K467" s="23"/>
    </row>
    <row r="468" spans="10:11" ht="15" customHeight="1" x14ac:dyDescent="0.25">
      <c r="J468" s="23"/>
      <c r="K468" s="23"/>
    </row>
    <row r="469" spans="10:11" ht="15" customHeight="1" x14ac:dyDescent="0.25">
      <c r="J469" s="23"/>
      <c r="K469" s="23"/>
    </row>
    <row r="470" spans="10:11" ht="15" customHeight="1" x14ac:dyDescent="0.25">
      <c r="J470" s="23"/>
      <c r="K470" s="23"/>
    </row>
    <row r="471" spans="10:11" ht="15" customHeight="1" x14ac:dyDescent="0.25">
      <c r="J471" s="23"/>
      <c r="K471" s="23"/>
    </row>
    <row r="472" spans="10:11" ht="15" customHeight="1" x14ac:dyDescent="0.25">
      <c r="J472" s="23"/>
      <c r="K472" s="23"/>
    </row>
    <row r="473" spans="10:11" ht="15" customHeight="1" x14ac:dyDescent="0.25">
      <c r="J473" s="23"/>
      <c r="K473" s="23"/>
    </row>
    <row r="474" spans="10:11" ht="15" customHeight="1" x14ac:dyDescent="0.25">
      <c r="J474" s="23"/>
      <c r="K474" s="23"/>
    </row>
    <row r="475" spans="10:11" ht="15" customHeight="1" x14ac:dyDescent="0.25">
      <c r="J475" s="23"/>
      <c r="K475" s="23"/>
    </row>
    <row r="476" spans="10:11" ht="15" customHeight="1" x14ac:dyDescent="0.25">
      <c r="J476" s="23"/>
      <c r="K476" s="23"/>
    </row>
    <row r="477" spans="10:11" ht="15" customHeight="1" x14ac:dyDescent="0.25">
      <c r="J477" s="23"/>
      <c r="K477" s="23"/>
    </row>
    <row r="478" spans="10:11" ht="15" customHeight="1" x14ac:dyDescent="0.25">
      <c r="J478" s="23"/>
      <c r="K478" s="23"/>
    </row>
    <row r="479" spans="10:11" ht="15" customHeight="1" x14ac:dyDescent="0.25">
      <c r="J479" s="23"/>
      <c r="K479" s="23"/>
    </row>
    <row r="480" spans="10:11" ht="15" customHeight="1" x14ac:dyDescent="0.25">
      <c r="J480" s="23"/>
      <c r="K480" s="23"/>
    </row>
    <row r="481" spans="10:11" ht="15" customHeight="1" x14ac:dyDescent="0.25">
      <c r="J481" s="23"/>
      <c r="K481" s="23"/>
    </row>
    <row r="482" spans="10:11" ht="15" customHeight="1" x14ac:dyDescent="0.25">
      <c r="J482" s="23"/>
      <c r="K482" s="23"/>
    </row>
    <row r="483" spans="10:11" ht="15" customHeight="1" x14ac:dyDescent="0.25">
      <c r="J483" s="23"/>
      <c r="K483" s="23"/>
    </row>
    <row r="484" spans="10:11" ht="15" customHeight="1" x14ac:dyDescent="0.25">
      <c r="J484" s="23"/>
      <c r="K484" s="23"/>
    </row>
    <row r="485" spans="10:11" ht="15" customHeight="1" x14ac:dyDescent="0.25">
      <c r="J485" s="23"/>
      <c r="K485" s="23"/>
    </row>
    <row r="486" spans="10:11" ht="15" customHeight="1" x14ac:dyDescent="0.25">
      <c r="J486" s="23"/>
      <c r="K486" s="23"/>
    </row>
    <row r="487" spans="10:11" ht="15" customHeight="1" x14ac:dyDescent="0.25">
      <c r="J487" s="23"/>
      <c r="K487" s="23"/>
    </row>
    <row r="488" spans="10:11" ht="15" customHeight="1" x14ac:dyDescent="0.25">
      <c r="J488" s="23"/>
      <c r="K488" s="23"/>
    </row>
    <row r="489" spans="10:11" ht="15" customHeight="1" x14ac:dyDescent="0.25">
      <c r="J489" s="23"/>
      <c r="K489" s="23"/>
    </row>
    <row r="490" spans="10:11" ht="15" customHeight="1" x14ac:dyDescent="0.25">
      <c r="J490" s="23"/>
      <c r="K490" s="23"/>
    </row>
    <row r="491" spans="10:11" ht="15" customHeight="1" x14ac:dyDescent="0.25">
      <c r="J491" s="23"/>
      <c r="K491" s="23"/>
    </row>
    <row r="492" spans="10:11" ht="15" customHeight="1" x14ac:dyDescent="0.25">
      <c r="J492" s="23"/>
      <c r="K492" s="23"/>
    </row>
    <row r="493" spans="10:11" ht="15" customHeight="1" x14ac:dyDescent="0.25">
      <c r="J493" s="23"/>
      <c r="K493" s="23"/>
    </row>
    <row r="494" spans="10:11" ht="15" customHeight="1" x14ac:dyDescent="0.25">
      <c r="J494" s="23"/>
      <c r="K494" s="23"/>
    </row>
    <row r="495" spans="10:11" ht="15" customHeight="1" x14ac:dyDescent="0.25">
      <c r="J495" s="23"/>
      <c r="K495" s="23"/>
    </row>
    <row r="496" spans="10:11" ht="15" customHeight="1" x14ac:dyDescent="0.25">
      <c r="J496" s="23"/>
      <c r="K496" s="23"/>
    </row>
    <row r="497" spans="10:11" ht="15" customHeight="1" x14ac:dyDescent="0.25">
      <c r="J497" s="23"/>
      <c r="K497" s="23"/>
    </row>
    <row r="498" spans="10:11" ht="15" customHeight="1" x14ac:dyDescent="0.25">
      <c r="J498" s="23"/>
      <c r="K498" s="23"/>
    </row>
    <row r="499" spans="10:11" ht="15" customHeight="1" x14ac:dyDescent="0.25">
      <c r="J499" s="23"/>
      <c r="K499" s="23"/>
    </row>
    <row r="500" spans="10:11" ht="15" customHeight="1" x14ac:dyDescent="0.25">
      <c r="J500" s="23"/>
      <c r="K500" s="23"/>
    </row>
    <row r="501" spans="10:11" ht="15" customHeight="1" x14ac:dyDescent="0.25">
      <c r="J501" s="23"/>
      <c r="K501" s="23"/>
    </row>
    <row r="502" spans="10:11" ht="15" customHeight="1" x14ac:dyDescent="0.25">
      <c r="J502" s="23"/>
      <c r="K502" s="23"/>
    </row>
    <row r="503" spans="10:11" ht="15" customHeight="1" x14ac:dyDescent="0.25">
      <c r="J503" s="23"/>
      <c r="K503" s="23"/>
    </row>
    <row r="504" spans="10:11" ht="15" customHeight="1" x14ac:dyDescent="0.25">
      <c r="J504" s="23"/>
      <c r="K504" s="23"/>
    </row>
    <row r="505" spans="10:11" ht="15" customHeight="1" x14ac:dyDescent="0.25">
      <c r="J505" s="23"/>
      <c r="K505" s="23"/>
    </row>
    <row r="506" spans="10:11" ht="15" customHeight="1" x14ac:dyDescent="0.25">
      <c r="J506" s="23"/>
      <c r="K506" s="23"/>
    </row>
    <row r="507" spans="10:11" ht="15" customHeight="1" x14ac:dyDescent="0.25">
      <c r="J507" s="23"/>
      <c r="K507" s="23"/>
    </row>
    <row r="508" spans="10:11" ht="15" customHeight="1" x14ac:dyDescent="0.25">
      <c r="J508" s="23"/>
      <c r="K508" s="23"/>
    </row>
    <row r="509" spans="10:11" ht="15" customHeight="1" x14ac:dyDescent="0.25">
      <c r="J509" s="23"/>
      <c r="K509" s="23"/>
    </row>
    <row r="510" spans="10:11" ht="15" customHeight="1" x14ac:dyDescent="0.25">
      <c r="J510" s="23"/>
      <c r="K510" s="23"/>
    </row>
    <row r="511" spans="10:11" ht="15" customHeight="1" x14ac:dyDescent="0.25">
      <c r="J511" s="23"/>
      <c r="K511" s="23"/>
    </row>
    <row r="512" spans="10:11" ht="15" customHeight="1" x14ac:dyDescent="0.25">
      <c r="J512" s="23"/>
      <c r="K512" s="23"/>
    </row>
    <row r="513" spans="10:11" ht="15" customHeight="1" x14ac:dyDescent="0.25">
      <c r="J513" s="23"/>
      <c r="K513" s="23"/>
    </row>
    <row r="514" spans="10:11" ht="15" customHeight="1" x14ac:dyDescent="0.25">
      <c r="J514" s="23"/>
      <c r="K514" s="23"/>
    </row>
    <row r="515" spans="10:11" ht="15" customHeight="1" x14ac:dyDescent="0.25">
      <c r="J515" s="23"/>
      <c r="K515" s="23"/>
    </row>
    <row r="516" spans="10:11" ht="15" customHeight="1" x14ac:dyDescent="0.25">
      <c r="J516" s="23"/>
      <c r="K516" s="23"/>
    </row>
    <row r="517" spans="10:11" ht="15" customHeight="1" x14ac:dyDescent="0.25">
      <c r="J517" s="23"/>
      <c r="K517" s="23"/>
    </row>
    <row r="518" spans="10:11" ht="15" customHeight="1" x14ac:dyDescent="0.25">
      <c r="J518" s="23"/>
      <c r="K518" s="23"/>
    </row>
    <row r="519" spans="10:11" ht="15" customHeight="1" x14ac:dyDescent="0.25">
      <c r="J519" s="23"/>
      <c r="K519" s="23"/>
    </row>
    <row r="520" spans="10:11" ht="15" customHeight="1" x14ac:dyDescent="0.25">
      <c r="J520" s="23"/>
      <c r="K520" s="23"/>
    </row>
    <row r="521" spans="10:11" ht="15" customHeight="1" x14ac:dyDescent="0.25">
      <c r="J521" s="23"/>
      <c r="K521" s="23"/>
    </row>
    <row r="522" spans="10:11" ht="15" customHeight="1" x14ac:dyDescent="0.25">
      <c r="J522" s="23"/>
      <c r="K522" s="23"/>
    </row>
    <row r="523" spans="10:11" ht="15" customHeight="1" x14ac:dyDescent="0.25">
      <c r="J523" s="23"/>
      <c r="K523" s="23"/>
    </row>
    <row r="524" spans="10:11" ht="15" customHeight="1" x14ac:dyDescent="0.25">
      <c r="J524" s="23"/>
      <c r="K524" s="23"/>
    </row>
    <row r="525" spans="10:11" ht="15" customHeight="1" x14ac:dyDescent="0.25">
      <c r="J525" s="23"/>
      <c r="K525" s="23"/>
    </row>
    <row r="526" spans="10:11" ht="15" customHeight="1" x14ac:dyDescent="0.25">
      <c r="J526" s="23"/>
      <c r="K526" s="23"/>
    </row>
    <row r="527" spans="10:11" ht="15" customHeight="1" x14ac:dyDescent="0.25">
      <c r="J527" s="23"/>
      <c r="K527" s="23"/>
    </row>
    <row r="528" spans="10:11" ht="15" customHeight="1" x14ac:dyDescent="0.25">
      <c r="J528" s="23"/>
      <c r="K528" s="23"/>
    </row>
    <row r="529" spans="10:11" ht="15" customHeight="1" x14ac:dyDescent="0.25">
      <c r="J529" s="23"/>
      <c r="K529" s="23"/>
    </row>
    <row r="530" spans="10:11" ht="15" customHeight="1" x14ac:dyDescent="0.25">
      <c r="J530" s="23"/>
      <c r="K530" s="23"/>
    </row>
    <row r="531" spans="10:11" ht="15" customHeight="1" x14ac:dyDescent="0.25">
      <c r="J531" s="23"/>
      <c r="K531" s="23"/>
    </row>
    <row r="532" spans="10:11" ht="15" customHeight="1" x14ac:dyDescent="0.25">
      <c r="J532" s="23"/>
      <c r="K532" s="23"/>
    </row>
    <row r="533" spans="10:11" ht="15" customHeight="1" x14ac:dyDescent="0.25">
      <c r="J533" s="23"/>
      <c r="K533" s="23"/>
    </row>
    <row r="534" spans="10:11" ht="15" customHeight="1" x14ac:dyDescent="0.25">
      <c r="J534" s="23"/>
      <c r="K534" s="23"/>
    </row>
    <row r="535" spans="10:11" ht="15" customHeight="1" x14ac:dyDescent="0.25">
      <c r="J535" s="23"/>
      <c r="K535" s="23"/>
    </row>
    <row r="536" spans="10:11" ht="15" customHeight="1" x14ac:dyDescent="0.25">
      <c r="J536" s="23"/>
      <c r="K536" s="23"/>
    </row>
    <row r="537" spans="10:11" ht="15" customHeight="1" x14ac:dyDescent="0.25">
      <c r="J537" s="23"/>
      <c r="K537" s="23"/>
    </row>
    <row r="538" spans="10:11" ht="15" customHeight="1" x14ac:dyDescent="0.25">
      <c r="J538" s="23"/>
      <c r="K538" s="23"/>
    </row>
    <row r="539" spans="10:11" ht="15" customHeight="1" x14ac:dyDescent="0.25">
      <c r="J539" s="23"/>
      <c r="K539" s="23"/>
    </row>
    <row r="540" spans="10:11" ht="15" customHeight="1" x14ac:dyDescent="0.25">
      <c r="J540" s="23"/>
      <c r="K540" s="23"/>
    </row>
    <row r="541" spans="10:11" ht="15" customHeight="1" x14ac:dyDescent="0.25">
      <c r="J541" s="23"/>
      <c r="K541" s="23"/>
    </row>
    <row r="542" spans="10:11" ht="15" customHeight="1" x14ac:dyDescent="0.25">
      <c r="J542" s="23"/>
      <c r="K542" s="23"/>
    </row>
    <row r="543" spans="10:11" ht="15" customHeight="1" x14ac:dyDescent="0.25">
      <c r="J543" s="23"/>
      <c r="K543" s="23"/>
    </row>
    <row r="544" spans="10:11" ht="15" customHeight="1" x14ac:dyDescent="0.25">
      <c r="J544" s="23"/>
      <c r="K544" s="23"/>
    </row>
    <row r="545" spans="10:11" ht="15" customHeight="1" x14ac:dyDescent="0.25">
      <c r="J545" s="23"/>
      <c r="K545" s="23"/>
    </row>
    <row r="546" spans="10:11" ht="15" customHeight="1" x14ac:dyDescent="0.25">
      <c r="J546" s="23"/>
      <c r="K546" s="23"/>
    </row>
    <row r="547" spans="10:11" ht="15" customHeight="1" x14ac:dyDescent="0.25">
      <c r="J547" s="23"/>
      <c r="K547" s="23"/>
    </row>
    <row r="548" spans="10:11" ht="15" customHeight="1" x14ac:dyDescent="0.25">
      <c r="J548" s="23"/>
      <c r="K548" s="23"/>
    </row>
    <row r="549" spans="10:11" ht="15" customHeight="1" x14ac:dyDescent="0.25">
      <c r="J549" s="23"/>
      <c r="K549" s="23"/>
    </row>
    <row r="550" spans="10:11" ht="15" customHeight="1" x14ac:dyDescent="0.25">
      <c r="J550" s="23"/>
      <c r="K550" s="23"/>
    </row>
    <row r="551" spans="10:11" ht="15" customHeight="1" x14ac:dyDescent="0.25">
      <c r="J551" s="23"/>
      <c r="K551" s="23"/>
    </row>
    <row r="552" spans="10:11" ht="15" customHeight="1" x14ac:dyDescent="0.25">
      <c r="J552" s="23"/>
      <c r="K552" s="23"/>
    </row>
    <row r="553" spans="10:11" ht="15" customHeight="1" x14ac:dyDescent="0.25">
      <c r="J553" s="23"/>
      <c r="K553" s="23"/>
    </row>
    <row r="554" spans="10:11" ht="15" customHeight="1" x14ac:dyDescent="0.25">
      <c r="J554" s="23"/>
      <c r="K554" s="23"/>
    </row>
    <row r="555" spans="10:11" ht="15" customHeight="1" x14ac:dyDescent="0.25">
      <c r="J555" s="23"/>
      <c r="K555" s="23"/>
    </row>
    <row r="556" spans="10:11" ht="15" customHeight="1" x14ac:dyDescent="0.25">
      <c r="J556" s="23"/>
      <c r="K556" s="23"/>
    </row>
    <row r="557" spans="10:11" ht="15" customHeight="1" x14ac:dyDescent="0.25">
      <c r="J557" s="23"/>
      <c r="K557" s="23"/>
    </row>
    <row r="558" spans="10:11" ht="15" customHeight="1" x14ac:dyDescent="0.25">
      <c r="J558" s="23"/>
      <c r="K558" s="23"/>
    </row>
    <row r="559" spans="10:11" ht="15" customHeight="1" x14ac:dyDescent="0.25">
      <c r="J559" s="23"/>
      <c r="K559" s="23"/>
    </row>
    <row r="560" spans="10:11" ht="15" customHeight="1" x14ac:dyDescent="0.25">
      <c r="J560" s="23"/>
      <c r="K560" s="23"/>
    </row>
    <row r="561" spans="10:11" ht="15" customHeight="1" x14ac:dyDescent="0.25">
      <c r="J561" s="23"/>
      <c r="K561" s="23"/>
    </row>
    <row r="562" spans="10:11" ht="15" customHeight="1" x14ac:dyDescent="0.25">
      <c r="J562" s="23"/>
      <c r="K562" s="23"/>
    </row>
    <row r="563" spans="10:11" ht="15" customHeight="1" x14ac:dyDescent="0.25">
      <c r="J563" s="23"/>
      <c r="K563" s="23"/>
    </row>
    <row r="564" spans="10:11" ht="15" customHeight="1" x14ac:dyDescent="0.25">
      <c r="J564" s="23"/>
      <c r="K564" s="23"/>
    </row>
    <row r="565" spans="10:11" ht="15" customHeight="1" x14ac:dyDescent="0.25">
      <c r="J565" s="23"/>
      <c r="K565" s="23"/>
    </row>
    <row r="566" spans="10:11" ht="15" customHeight="1" x14ac:dyDescent="0.25">
      <c r="J566" s="23"/>
      <c r="K566" s="23"/>
    </row>
    <row r="567" spans="10:11" ht="15" customHeight="1" x14ac:dyDescent="0.25">
      <c r="J567" s="23"/>
      <c r="K567" s="23"/>
    </row>
    <row r="568" spans="10:11" ht="15" customHeight="1" x14ac:dyDescent="0.25">
      <c r="J568" s="23"/>
      <c r="K568" s="23"/>
    </row>
    <row r="569" spans="10:11" ht="15" customHeight="1" x14ac:dyDescent="0.25">
      <c r="J569" s="23"/>
      <c r="K569" s="23"/>
    </row>
    <row r="570" spans="10:11" ht="15" customHeight="1" x14ac:dyDescent="0.25">
      <c r="J570" s="23"/>
      <c r="K570" s="23"/>
    </row>
    <row r="571" spans="10:11" ht="15" customHeight="1" x14ac:dyDescent="0.25">
      <c r="J571" s="23"/>
      <c r="K571" s="23"/>
    </row>
    <row r="572" spans="10:11" ht="15" customHeight="1" x14ac:dyDescent="0.25">
      <c r="J572" s="23"/>
      <c r="K572" s="23"/>
    </row>
    <row r="573" spans="10:11" ht="15" customHeight="1" x14ac:dyDescent="0.25">
      <c r="J573" s="23"/>
      <c r="K573" s="23"/>
    </row>
    <row r="574" spans="10:11" ht="15" customHeight="1" x14ac:dyDescent="0.25">
      <c r="J574" s="23"/>
      <c r="K574" s="23"/>
    </row>
    <row r="575" spans="10:11" ht="15" customHeight="1" x14ac:dyDescent="0.25">
      <c r="J575" s="23"/>
      <c r="K575" s="23"/>
    </row>
    <row r="576" spans="10:11" ht="15" customHeight="1" x14ac:dyDescent="0.25">
      <c r="J576" s="23"/>
      <c r="K576" s="23"/>
    </row>
    <row r="577" spans="10:11" ht="15" customHeight="1" x14ac:dyDescent="0.25">
      <c r="J577" s="23"/>
      <c r="K577" s="23"/>
    </row>
    <row r="578" spans="10:11" ht="15" customHeight="1" x14ac:dyDescent="0.25">
      <c r="J578" s="23"/>
      <c r="K578" s="23"/>
    </row>
    <row r="579" spans="10:11" ht="15" customHeight="1" x14ac:dyDescent="0.25">
      <c r="J579" s="23"/>
      <c r="K579" s="23"/>
    </row>
    <row r="580" spans="10:11" ht="15" customHeight="1" x14ac:dyDescent="0.25">
      <c r="J580" s="23"/>
      <c r="K580" s="23"/>
    </row>
    <row r="581" spans="10:11" ht="15" customHeight="1" x14ac:dyDescent="0.25">
      <c r="J581" s="23"/>
      <c r="K581" s="23"/>
    </row>
    <row r="582" spans="10:11" ht="15" customHeight="1" x14ac:dyDescent="0.25">
      <c r="J582" s="23"/>
      <c r="K582" s="23"/>
    </row>
    <row r="583" spans="10:11" ht="15" customHeight="1" x14ac:dyDescent="0.25">
      <c r="J583" s="23"/>
      <c r="K583" s="23"/>
    </row>
    <row r="584" spans="10:11" ht="15" customHeight="1" x14ac:dyDescent="0.25">
      <c r="J584" s="23"/>
      <c r="K584" s="23"/>
    </row>
    <row r="585" spans="10:11" ht="15" customHeight="1" x14ac:dyDescent="0.25">
      <c r="J585" s="23"/>
      <c r="K585" s="23"/>
    </row>
    <row r="586" spans="10:11" ht="15" customHeight="1" x14ac:dyDescent="0.25">
      <c r="J586" s="23"/>
      <c r="K586" s="23"/>
    </row>
    <row r="587" spans="10:11" ht="15" customHeight="1" x14ac:dyDescent="0.25">
      <c r="J587" s="23"/>
      <c r="K587" s="23"/>
    </row>
    <row r="588" spans="10:11" ht="15" customHeight="1" x14ac:dyDescent="0.25">
      <c r="J588" s="23"/>
      <c r="K588" s="23"/>
    </row>
    <row r="589" spans="10:11" ht="15" customHeight="1" x14ac:dyDescent="0.25">
      <c r="J589" s="23"/>
      <c r="K589" s="23"/>
    </row>
    <row r="590" spans="10:11" ht="15" customHeight="1" x14ac:dyDescent="0.25">
      <c r="J590" s="23"/>
      <c r="K590" s="23"/>
    </row>
    <row r="591" spans="10:11" ht="15" customHeight="1" x14ac:dyDescent="0.25">
      <c r="J591" s="23"/>
      <c r="K591" s="23"/>
    </row>
    <row r="592" spans="10:11" ht="15" customHeight="1" x14ac:dyDescent="0.25">
      <c r="J592" s="23"/>
      <c r="K592" s="23"/>
    </row>
    <row r="593" spans="10:11" ht="15" customHeight="1" x14ac:dyDescent="0.25">
      <c r="J593" s="23"/>
      <c r="K593" s="23"/>
    </row>
    <row r="594" spans="10:11" ht="15" customHeight="1" x14ac:dyDescent="0.25">
      <c r="J594" s="23"/>
      <c r="K594" s="23"/>
    </row>
    <row r="595" spans="10:11" ht="15" customHeight="1" x14ac:dyDescent="0.25">
      <c r="J595" s="23"/>
      <c r="K595" s="23"/>
    </row>
    <row r="596" spans="10:11" ht="15" customHeight="1" x14ac:dyDescent="0.25">
      <c r="J596" s="23"/>
      <c r="K596" s="23"/>
    </row>
    <row r="597" spans="10:11" ht="15" customHeight="1" x14ac:dyDescent="0.25">
      <c r="J597" s="23"/>
      <c r="K597" s="23"/>
    </row>
    <row r="598" spans="10:11" ht="15" customHeight="1" x14ac:dyDescent="0.25">
      <c r="J598" s="23"/>
      <c r="K598" s="23"/>
    </row>
    <row r="599" spans="10:11" ht="15" customHeight="1" x14ac:dyDescent="0.25">
      <c r="J599" s="23"/>
      <c r="K599" s="23"/>
    </row>
    <row r="600" spans="10:11" ht="15" customHeight="1" x14ac:dyDescent="0.25">
      <c r="J600" s="23"/>
      <c r="K600" s="23"/>
    </row>
    <row r="601" spans="10:11" ht="15" customHeight="1" x14ac:dyDescent="0.25">
      <c r="J601" s="23"/>
      <c r="K601" s="23"/>
    </row>
    <row r="602" spans="10:11" ht="15" customHeight="1" x14ac:dyDescent="0.25">
      <c r="J602" s="23"/>
      <c r="K602" s="23"/>
    </row>
    <row r="603" spans="10:11" ht="15" customHeight="1" x14ac:dyDescent="0.25">
      <c r="J603" s="23"/>
      <c r="K603" s="23"/>
    </row>
    <row r="604" spans="10:11" ht="15" customHeight="1" x14ac:dyDescent="0.25">
      <c r="J604" s="23"/>
      <c r="K604" s="23"/>
    </row>
    <row r="605" spans="10:11" ht="15" customHeight="1" x14ac:dyDescent="0.25">
      <c r="J605" s="23"/>
      <c r="K605" s="23"/>
    </row>
    <row r="606" spans="10:11" ht="15" customHeight="1" x14ac:dyDescent="0.25">
      <c r="J606" s="23"/>
      <c r="K606" s="23"/>
    </row>
    <row r="607" spans="10:11" ht="15" customHeight="1" x14ac:dyDescent="0.25">
      <c r="J607" s="23"/>
      <c r="K607" s="23"/>
    </row>
    <row r="608" spans="10:11" ht="15" customHeight="1" x14ac:dyDescent="0.25">
      <c r="J608" s="23"/>
      <c r="K608" s="23"/>
    </row>
    <row r="609" spans="10:11" ht="15" customHeight="1" x14ac:dyDescent="0.25">
      <c r="J609" s="23"/>
      <c r="K609" s="23"/>
    </row>
    <row r="610" spans="10:11" ht="15" customHeight="1" x14ac:dyDescent="0.25">
      <c r="J610" s="23"/>
      <c r="K610" s="23"/>
    </row>
    <row r="611" spans="10:11" ht="15" customHeight="1" x14ac:dyDescent="0.25">
      <c r="J611" s="23"/>
      <c r="K611" s="23"/>
    </row>
    <row r="612" spans="10:11" ht="15" customHeight="1" x14ac:dyDescent="0.25">
      <c r="J612" s="23"/>
      <c r="K612" s="23"/>
    </row>
    <row r="613" spans="10:11" ht="15" customHeight="1" x14ac:dyDescent="0.25">
      <c r="J613" s="23"/>
      <c r="K613" s="23"/>
    </row>
    <row r="614" spans="10:11" ht="15" customHeight="1" x14ac:dyDescent="0.25">
      <c r="J614" s="23"/>
      <c r="K614" s="23"/>
    </row>
    <row r="615" spans="10:11" ht="15" customHeight="1" x14ac:dyDescent="0.25">
      <c r="J615" s="23"/>
      <c r="K615" s="23"/>
    </row>
    <row r="616" spans="10:11" ht="15" customHeight="1" x14ac:dyDescent="0.25">
      <c r="J616" s="23"/>
      <c r="K616" s="23"/>
    </row>
    <row r="617" spans="10:11" ht="15" customHeight="1" x14ac:dyDescent="0.25">
      <c r="J617" s="23"/>
      <c r="K617" s="23"/>
    </row>
    <row r="618" spans="10:11" ht="15" customHeight="1" x14ac:dyDescent="0.25">
      <c r="J618" s="23"/>
      <c r="K618" s="23"/>
    </row>
    <row r="619" spans="10:11" ht="15" customHeight="1" x14ac:dyDescent="0.25">
      <c r="J619" s="23"/>
      <c r="K619" s="23"/>
    </row>
    <row r="620" spans="10:11" ht="15" customHeight="1" x14ac:dyDescent="0.25">
      <c r="J620" s="23"/>
      <c r="K620" s="23"/>
    </row>
    <row r="621" spans="10:11" ht="15" customHeight="1" x14ac:dyDescent="0.25">
      <c r="J621" s="23"/>
      <c r="K621" s="23"/>
    </row>
    <row r="622" spans="10:11" ht="15" customHeight="1" x14ac:dyDescent="0.25">
      <c r="J622" s="23"/>
      <c r="K622" s="23"/>
    </row>
    <row r="623" spans="10:11" ht="15" customHeight="1" x14ac:dyDescent="0.25">
      <c r="J623" s="23"/>
      <c r="K623" s="23"/>
    </row>
    <row r="624" spans="10:11" ht="15" customHeight="1" x14ac:dyDescent="0.25">
      <c r="J624" s="23"/>
      <c r="K624" s="23"/>
    </row>
    <row r="625" spans="10:11" ht="15" customHeight="1" x14ac:dyDescent="0.25">
      <c r="J625" s="23"/>
      <c r="K625" s="23"/>
    </row>
    <row r="626" spans="10:11" ht="15" customHeight="1" x14ac:dyDescent="0.25">
      <c r="J626" s="23"/>
      <c r="K626" s="23"/>
    </row>
    <row r="627" spans="10:11" ht="15" customHeight="1" x14ac:dyDescent="0.25">
      <c r="J627" s="23"/>
      <c r="K627" s="23"/>
    </row>
    <row r="628" spans="10:11" ht="15" customHeight="1" x14ac:dyDescent="0.25">
      <c r="J628" s="23"/>
      <c r="K628" s="23"/>
    </row>
    <row r="629" spans="10:11" ht="15" customHeight="1" x14ac:dyDescent="0.25">
      <c r="J629" s="23"/>
      <c r="K629" s="23"/>
    </row>
    <row r="630" spans="10:11" ht="15" customHeight="1" x14ac:dyDescent="0.25">
      <c r="J630" s="23"/>
      <c r="K630" s="23"/>
    </row>
    <row r="631" spans="10:11" ht="15" customHeight="1" x14ac:dyDescent="0.25">
      <c r="J631" s="23"/>
      <c r="K631" s="23"/>
    </row>
    <row r="632" spans="10:11" ht="15" customHeight="1" x14ac:dyDescent="0.25">
      <c r="J632" s="23"/>
      <c r="K632" s="23"/>
    </row>
    <row r="633" spans="10:11" ht="15" customHeight="1" x14ac:dyDescent="0.25">
      <c r="J633" s="23"/>
      <c r="K633" s="23"/>
    </row>
    <row r="634" spans="10:11" ht="15" customHeight="1" x14ac:dyDescent="0.25">
      <c r="J634" s="23"/>
      <c r="K634" s="23"/>
    </row>
    <row r="635" spans="10:11" ht="15" customHeight="1" x14ac:dyDescent="0.25">
      <c r="J635" s="23"/>
      <c r="K635" s="23"/>
    </row>
    <row r="636" spans="10:11" ht="15" customHeight="1" x14ac:dyDescent="0.25">
      <c r="J636" s="23"/>
      <c r="K636" s="23"/>
    </row>
    <row r="637" spans="10:11" ht="15" customHeight="1" x14ac:dyDescent="0.25">
      <c r="J637" s="23"/>
      <c r="K637" s="23"/>
    </row>
    <row r="638" spans="10:11" ht="15" customHeight="1" x14ac:dyDescent="0.25">
      <c r="J638" s="23"/>
      <c r="K638" s="23"/>
    </row>
    <row r="639" spans="10:11" ht="15" customHeight="1" x14ac:dyDescent="0.25">
      <c r="J639" s="23"/>
      <c r="K639" s="23"/>
    </row>
    <row r="640" spans="10:11" ht="15" customHeight="1" x14ac:dyDescent="0.25">
      <c r="J640" s="23"/>
      <c r="K640" s="23"/>
    </row>
    <row r="641" spans="10:11" ht="15" customHeight="1" x14ac:dyDescent="0.25">
      <c r="J641" s="23"/>
      <c r="K641" s="23"/>
    </row>
    <row r="642" spans="10:11" ht="15" customHeight="1" x14ac:dyDescent="0.25">
      <c r="J642" s="23"/>
      <c r="K642" s="23"/>
    </row>
    <row r="643" spans="10:11" ht="15" customHeight="1" x14ac:dyDescent="0.25">
      <c r="J643" s="23"/>
      <c r="K643" s="23"/>
    </row>
    <row r="644" spans="10:11" ht="15" customHeight="1" x14ac:dyDescent="0.25">
      <c r="J644" s="23"/>
      <c r="K644" s="23"/>
    </row>
    <row r="645" spans="10:11" ht="15" customHeight="1" x14ac:dyDescent="0.25">
      <c r="J645" s="23"/>
      <c r="K645" s="23"/>
    </row>
    <row r="646" spans="10:11" ht="15" customHeight="1" x14ac:dyDescent="0.25">
      <c r="J646" s="23"/>
      <c r="K646" s="23"/>
    </row>
    <row r="647" spans="10:11" ht="15" customHeight="1" x14ac:dyDescent="0.25">
      <c r="J647" s="23"/>
      <c r="K647" s="23"/>
    </row>
    <row r="648" spans="10:11" ht="15" customHeight="1" x14ac:dyDescent="0.25">
      <c r="J648" s="23"/>
      <c r="K648" s="23"/>
    </row>
    <row r="649" spans="10:11" ht="15" customHeight="1" x14ac:dyDescent="0.25">
      <c r="J649" s="23"/>
      <c r="K649" s="23"/>
    </row>
    <row r="650" spans="10:11" ht="15" customHeight="1" x14ac:dyDescent="0.25">
      <c r="J650" s="23"/>
      <c r="K650" s="23"/>
    </row>
    <row r="651" spans="10:11" ht="15" customHeight="1" x14ac:dyDescent="0.25">
      <c r="J651" s="23"/>
      <c r="K651" s="23"/>
    </row>
    <row r="652" spans="10:11" ht="15" customHeight="1" x14ac:dyDescent="0.25">
      <c r="J652" s="23"/>
      <c r="K652" s="23"/>
    </row>
    <row r="653" spans="10:11" ht="15" customHeight="1" x14ac:dyDescent="0.25">
      <c r="J653" s="23"/>
      <c r="K653" s="23"/>
    </row>
    <row r="654" spans="10:11" ht="15" customHeight="1" x14ac:dyDescent="0.25">
      <c r="J654" s="23"/>
      <c r="K654" s="23"/>
    </row>
    <row r="655" spans="10:11" ht="15" customHeight="1" x14ac:dyDescent="0.25">
      <c r="J655" s="23"/>
      <c r="K655" s="23"/>
    </row>
    <row r="656" spans="10:11" ht="15" customHeight="1" x14ac:dyDescent="0.25">
      <c r="J656" s="23"/>
      <c r="K656" s="23"/>
    </row>
    <row r="657" spans="10:11" ht="15" customHeight="1" x14ac:dyDescent="0.25">
      <c r="J657" s="23"/>
      <c r="K657" s="23"/>
    </row>
    <row r="658" spans="10:11" ht="15" customHeight="1" x14ac:dyDescent="0.25">
      <c r="J658" s="23"/>
      <c r="K658" s="23"/>
    </row>
    <row r="659" spans="10:11" ht="15" customHeight="1" x14ac:dyDescent="0.25">
      <c r="J659" s="23"/>
      <c r="K659" s="23"/>
    </row>
    <row r="660" spans="10:11" ht="15" customHeight="1" x14ac:dyDescent="0.25">
      <c r="J660" s="23"/>
      <c r="K660" s="23"/>
    </row>
    <row r="661" spans="10:11" ht="15" customHeight="1" x14ac:dyDescent="0.25">
      <c r="J661" s="23"/>
      <c r="K661" s="23"/>
    </row>
    <row r="662" spans="10:11" ht="15" customHeight="1" x14ac:dyDescent="0.25">
      <c r="J662" s="23"/>
      <c r="K662" s="23"/>
    </row>
    <row r="663" spans="10:11" ht="15" customHeight="1" x14ac:dyDescent="0.25">
      <c r="J663" s="23"/>
      <c r="K663" s="23"/>
    </row>
    <row r="664" spans="10:11" ht="15" customHeight="1" x14ac:dyDescent="0.25">
      <c r="J664" s="23"/>
      <c r="K664" s="23"/>
    </row>
    <row r="665" spans="10:11" ht="15" customHeight="1" x14ac:dyDescent="0.25">
      <c r="J665" s="23"/>
      <c r="K665" s="23"/>
    </row>
    <row r="666" spans="10:11" ht="15" customHeight="1" x14ac:dyDescent="0.25">
      <c r="J666" s="23"/>
      <c r="K666" s="23"/>
    </row>
    <row r="667" spans="10:11" ht="15" customHeight="1" x14ac:dyDescent="0.25">
      <c r="J667" s="23"/>
      <c r="K667" s="23"/>
    </row>
    <row r="668" spans="10:11" ht="15" customHeight="1" x14ac:dyDescent="0.25">
      <c r="J668" s="23"/>
      <c r="K668" s="23"/>
    </row>
    <row r="669" spans="10:11" ht="15" customHeight="1" x14ac:dyDescent="0.25">
      <c r="J669" s="23"/>
      <c r="K669" s="23"/>
    </row>
    <row r="670" spans="10:11" ht="15" customHeight="1" x14ac:dyDescent="0.25">
      <c r="J670" s="23"/>
      <c r="K670" s="23"/>
    </row>
    <row r="671" spans="10:11" ht="15" customHeight="1" x14ac:dyDescent="0.25">
      <c r="J671" s="23"/>
      <c r="K671" s="23"/>
    </row>
    <row r="672" spans="10:11" ht="15" customHeight="1" x14ac:dyDescent="0.25">
      <c r="J672" s="23"/>
      <c r="K672" s="23"/>
    </row>
    <row r="673" spans="10:11" ht="15" customHeight="1" x14ac:dyDescent="0.25">
      <c r="J673" s="23"/>
      <c r="K673" s="23"/>
    </row>
    <row r="674" spans="10:11" ht="15" customHeight="1" x14ac:dyDescent="0.25">
      <c r="J674" s="23"/>
      <c r="K674" s="23"/>
    </row>
    <row r="675" spans="10:11" ht="15" customHeight="1" x14ac:dyDescent="0.25">
      <c r="J675" s="23"/>
      <c r="K675" s="23"/>
    </row>
    <row r="676" spans="10:11" ht="15" customHeight="1" x14ac:dyDescent="0.25">
      <c r="J676" s="23"/>
      <c r="K676" s="23"/>
    </row>
    <row r="677" spans="10:11" ht="15" customHeight="1" x14ac:dyDescent="0.25">
      <c r="J677" s="23"/>
      <c r="K677" s="23"/>
    </row>
    <row r="678" spans="10:11" ht="15" customHeight="1" x14ac:dyDescent="0.25">
      <c r="J678" s="23"/>
      <c r="K678" s="23"/>
    </row>
    <row r="679" spans="10:11" ht="15" customHeight="1" x14ac:dyDescent="0.25">
      <c r="J679" s="23"/>
      <c r="K679" s="23"/>
    </row>
    <row r="680" spans="10:11" ht="15" customHeight="1" x14ac:dyDescent="0.25">
      <c r="J680" s="23"/>
      <c r="K680" s="23"/>
    </row>
    <row r="681" spans="10:11" ht="15" customHeight="1" x14ac:dyDescent="0.25">
      <c r="J681" s="23"/>
      <c r="K681" s="23"/>
    </row>
    <row r="682" spans="10:11" ht="15" customHeight="1" x14ac:dyDescent="0.25">
      <c r="J682" s="23"/>
      <c r="K682" s="23"/>
    </row>
    <row r="683" spans="10:11" ht="15" customHeight="1" x14ac:dyDescent="0.25">
      <c r="J683" s="23"/>
      <c r="K683" s="23"/>
    </row>
    <row r="684" spans="10:11" ht="15" customHeight="1" x14ac:dyDescent="0.25">
      <c r="J684" s="23"/>
      <c r="K684" s="23"/>
    </row>
    <row r="685" spans="10:11" ht="15" customHeight="1" x14ac:dyDescent="0.25">
      <c r="J685" s="23"/>
      <c r="K685" s="23"/>
    </row>
    <row r="686" spans="10:11" ht="15" customHeight="1" x14ac:dyDescent="0.25">
      <c r="J686" s="23"/>
      <c r="K686" s="23"/>
    </row>
    <row r="687" spans="10:11" ht="15" customHeight="1" x14ac:dyDescent="0.25">
      <c r="J687" s="23"/>
      <c r="K687" s="23"/>
    </row>
    <row r="688" spans="10:11" ht="15" customHeight="1" x14ac:dyDescent="0.25">
      <c r="J688" s="23"/>
      <c r="K688" s="23"/>
    </row>
    <row r="689" spans="10:11" ht="15" customHeight="1" x14ac:dyDescent="0.25">
      <c r="J689" s="23"/>
      <c r="K689" s="23"/>
    </row>
    <row r="690" spans="10:11" ht="15" customHeight="1" x14ac:dyDescent="0.25">
      <c r="J690" s="23"/>
      <c r="K690" s="23"/>
    </row>
    <row r="691" spans="10:11" ht="15" customHeight="1" x14ac:dyDescent="0.25">
      <c r="J691" s="23"/>
      <c r="K691" s="23"/>
    </row>
    <row r="692" spans="10:11" ht="15" customHeight="1" x14ac:dyDescent="0.25">
      <c r="J692" s="23"/>
      <c r="K692" s="23"/>
    </row>
    <row r="693" spans="10:11" ht="15" customHeight="1" x14ac:dyDescent="0.25">
      <c r="J693" s="23"/>
      <c r="K693" s="23"/>
    </row>
    <row r="694" spans="10:11" ht="15" customHeight="1" x14ac:dyDescent="0.25">
      <c r="J694" s="23"/>
      <c r="K694" s="23"/>
    </row>
    <row r="695" spans="10:11" ht="15" customHeight="1" x14ac:dyDescent="0.25">
      <c r="J695" s="23"/>
      <c r="K695" s="23"/>
    </row>
    <row r="696" spans="10:11" ht="15" customHeight="1" x14ac:dyDescent="0.25">
      <c r="J696" s="23"/>
      <c r="K696" s="23"/>
    </row>
    <row r="697" spans="10:11" ht="15" customHeight="1" x14ac:dyDescent="0.25">
      <c r="J697" s="23"/>
      <c r="K697" s="23"/>
    </row>
    <row r="698" spans="10:11" ht="15" customHeight="1" x14ac:dyDescent="0.25">
      <c r="J698" s="23"/>
      <c r="K698" s="23"/>
    </row>
    <row r="699" spans="10:11" ht="15" customHeight="1" x14ac:dyDescent="0.25">
      <c r="J699" s="23"/>
      <c r="K699" s="23"/>
    </row>
    <row r="700" spans="10:11" ht="15" customHeight="1" x14ac:dyDescent="0.25">
      <c r="J700" s="23"/>
      <c r="K700" s="23"/>
    </row>
    <row r="701" spans="10:11" ht="15" customHeight="1" x14ac:dyDescent="0.25">
      <c r="J701" s="23"/>
      <c r="K701" s="23"/>
    </row>
    <row r="702" spans="10:11" ht="15" customHeight="1" x14ac:dyDescent="0.25">
      <c r="J702" s="23"/>
      <c r="K702" s="23"/>
    </row>
    <row r="703" spans="10:11" ht="15" customHeight="1" x14ac:dyDescent="0.25">
      <c r="J703" s="23"/>
      <c r="K703" s="23"/>
    </row>
    <row r="704" spans="10:11" ht="15" customHeight="1" x14ac:dyDescent="0.25">
      <c r="J704" s="23"/>
      <c r="K704" s="23"/>
    </row>
    <row r="705" spans="10:11" ht="15" customHeight="1" x14ac:dyDescent="0.25">
      <c r="J705" s="23"/>
      <c r="K705" s="23"/>
    </row>
    <row r="706" spans="10:11" ht="15" customHeight="1" x14ac:dyDescent="0.25">
      <c r="J706" s="23"/>
      <c r="K706" s="23"/>
    </row>
    <row r="707" spans="10:11" ht="15" customHeight="1" x14ac:dyDescent="0.25">
      <c r="J707" s="23"/>
      <c r="K707" s="23"/>
    </row>
    <row r="708" spans="10:11" ht="15" customHeight="1" x14ac:dyDescent="0.25">
      <c r="J708" s="23"/>
      <c r="K708" s="23"/>
    </row>
    <row r="709" spans="10:11" ht="15" customHeight="1" x14ac:dyDescent="0.25">
      <c r="J709" s="23"/>
      <c r="K709" s="23"/>
    </row>
    <row r="710" spans="10:11" ht="15" customHeight="1" x14ac:dyDescent="0.25">
      <c r="J710" s="23"/>
      <c r="K710" s="23"/>
    </row>
    <row r="711" spans="10:11" ht="15" customHeight="1" x14ac:dyDescent="0.25">
      <c r="J711" s="23"/>
      <c r="K711" s="23"/>
    </row>
    <row r="712" spans="10:11" ht="15" customHeight="1" x14ac:dyDescent="0.25">
      <c r="J712" s="23"/>
      <c r="K712" s="23"/>
    </row>
    <row r="713" spans="10:11" ht="15" customHeight="1" x14ac:dyDescent="0.25">
      <c r="J713" s="23"/>
      <c r="K713" s="23"/>
    </row>
    <row r="714" spans="10:11" ht="15" customHeight="1" x14ac:dyDescent="0.25">
      <c r="J714" s="23"/>
      <c r="K714" s="23"/>
    </row>
    <row r="715" spans="10:11" ht="15" customHeight="1" x14ac:dyDescent="0.25">
      <c r="J715" s="23"/>
      <c r="K715" s="23"/>
    </row>
    <row r="716" spans="10:11" ht="15" customHeight="1" x14ac:dyDescent="0.25">
      <c r="J716" s="23"/>
      <c r="K716" s="23"/>
    </row>
    <row r="717" spans="10:11" ht="15" customHeight="1" x14ac:dyDescent="0.25">
      <c r="J717" s="23"/>
      <c r="K717" s="23"/>
    </row>
    <row r="718" spans="10:11" ht="15" customHeight="1" x14ac:dyDescent="0.25">
      <c r="J718" s="23"/>
      <c r="K718" s="23"/>
    </row>
    <row r="719" spans="10:11" ht="15" customHeight="1" x14ac:dyDescent="0.25">
      <c r="J719" s="23"/>
      <c r="K719" s="23"/>
    </row>
    <row r="720" spans="10:11" ht="15" customHeight="1" x14ac:dyDescent="0.25">
      <c r="J720" s="23"/>
      <c r="K720" s="23"/>
    </row>
    <row r="721" spans="10:11" ht="15" customHeight="1" x14ac:dyDescent="0.25">
      <c r="J721" s="23"/>
      <c r="K721" s="23"/>
    </row>
    <row r="722" spans="10:11" ht="15" customHeight="1" x14ac:dyDescent="0.25">
      <c r="J722" s="23"/>
      <c r="K722" s="23"/>
    </row>
    <row r="723" spans="10:11" ht="15" customHeight="1" x14ac:dyDescent="0.25">
      <c r="J723" s="23"/>
      <c r="K723" s="23"/>
    </row>
    <row r="724" spans="10:11" ht="15" customHeight="1" x14ac:dyDescent="0.25">
      <c r="J724" s="23"/>
      <c r="K724" s="23"/>
    </row>
    <row r="725" spans="10:11" ht="15" customHeight="1" x14ac:dyDescent="0.25">
      <c r="J725" s="23"/>
      <c r="K725" s="23"/>
    </row>
    <row r="726" spans="10:11" ht="15" customHeight="1" x14ac:dyDescent="0.25">
      <c r="J726" s="23"/>
      <c r="K726" s="23"/>
    </row>
    <row r="727" spans="10:11" ht="15" customHeight="1" x14ac:dyDescent="0.25">
      <c r="J727" s="23"/>
      <c r="K727" s="23"/>
    </row>
    <row r="728" spans="10:11" ht="15" customHeight="1" x14ac:dyDescent="0.25">
      <c r="J728" s="23"/>
      <c r="K728" s="23"/>
    </row>
    <row r="729" spans="10:11" ht="15" customHeight="1" x14ac:dyDescent="0.25">
      <c r="J729" s="23"/>
      <c r="K729" s="23"/>
    </row>
    <row r="730" spans="10:11" ht="15" customHeight="1" x14ac:dyDescent="0.25">
      <c r="J730" s="23"/>
      <c r="K730" s="23"/>
    </row>
    <row r="731" spans="10:11" ht="15" customHeight="1" x14ac:dyDescent="0.25">
      <c r="J731" s="23"/>
      <c r="K731" s="23"/>
    </row>
    <row r="732" spans="10:11" ht="15" customHeight="1" x14ac:dyDescent="0.25">
      <c r="J732" s="23"/>
      <c r="K732" s="23"/>
    </row>
    <row r="733" spans="10:11" ht="15" customHeight="1" x14ac:dyDescent="0.25">
      <c r="J733" s="23"/>
      <c r="K733" s="23"/>
    </row>
    <row r="734" spans="10:11" ht="15" customHeight="1" x14ac:dyDescent="0.25">
      <c r="J734" s="23"/>
      <c r="K734" s="23"/>
    </row>
    <row r="735" spans="10:11" ht="15" customHeight="1" x14ac:dyDescent="0.25">
      <c r="J735" s="23"/>
      <c r="K735" s="23"/>
    </row>
    <row r="736" spans="10:11" ht="15" customHeight="1" x14ac:dyDescent="0.25">
      <c r="J736" s="23"/>
      <c r="K736" s="23"/>
    </row>
    <row r="737" spans="10:11" ht="15" customHeight="1" x14ac:dyDescent="0.25">
      <c r="J737" s="23"/>
      <c r="K737" s="23"/>
    </row>
    <row r="738" spans="10:11" ht="15" customHeight="1" x14ac:dyDescent="0.25">
      <c r="J738" s="23"/>
      <c r="K738" s="23"/>
    </row>
    <row r="739" spans="10:11" ht="15" customHeight="1" x14ac:dyDescent="0.25">
      <c r="J739" s="23"/>
      <c r="K739" s="23"/>
    </row>
    <row r="740" spans="10:11" ht="15" customHeight="1" x14ac:dyDescent="0.25">
      <c r="J740" s="23"/>
      <c r="K740" s="23"/>
    </row>
    <row r="741" spans="10:11" ht="15" customHeight="1" x14ac:dyDescent="0.25">
      <c r="J741" s="23"/>
      <c r="K741" s="23"/>
    </row>
    <row r="742" spans="10:11" ht="15" customHeight="1" x14ac:dyDescent="0.25">
      <c r="J742" s="23"/>
      <c r="K742" s="23"/>
    </row>
    <row r="743" spans="10:11" ht="15" customHeight="1" x14ac:dyDescent="0.25">
      <c r="J743" s="23"/>
      <c r="K743" s="23"/>
    </row>
    <row r="744" spans="10:11" ht="15" customHeight="1" x14ac:dyDescent="0.25">
      <c r="J744" s="23"/>
      <c r="K744" s="23"/>
    </row>
    <row r="745" spans="10:11" ht="15" customHeight="1" x14ac:dyDescent="0.25">
      <c r="J745" s="23"/>
      <c r="K745" s="23"/>
    </row>
    <row r="746" spans="10:11" ht="15" customHeight="1" x14ac:dyDescent="0.25">
      <c r="J746" s="23"/>
      <c r="K746" s="23"/>
    </row>
    <row r="747" spans="10:11" ht="15" customHeight="1" x14ac:dyDescent="0.25">
      <c r="J747" s="23"/>
      <c r="K747" s="23"/>
    </row>
    <row r="748" spans="10:11" ht="15" customHeight="1" x14ac:dyDescent="0.25">
      <c r="J748" s="23"/>
      <c r="K748" s="23"/>
    </row>
    <row r="749" spans="10:11" ht="15" customHeight="1" x14ac:dyDescent="0.25">
      <c r="J749" s="23"/>
      <c r="K749" s="23"/>
    </row>
    <row r="750" spans="10:11" ht="15" customHeight="1" x14ac:dyDescent="0.25">
      <c r="J750" s="23"/>
      <c r="K750" s="23"/>
    </row>
    <row r="751" spans="10:11" ht="15" customHeight="1" x14ac:dyDescent="0.25">
      <c r="J751" s="23"/>
      <c r="K751" s="23"/>
    </row>
    <row r="752" spans="10:11" ht="15" customHeight="1" x14ac:dyDescent="0.25">
      <c r="J752" s="23"/>
      <c r="K752" s="23"/>
    </row>
    <row r="753" spans="10:11" ht="15" customHeight="1" x14ac:dyDescent="0.25">
      <c r="J753" s="23"/>
      <c r="K753" s="23"/>
    </row>
    <row r="754" spans="10:11" ht="15" customHeight="1" x14ac:dyDescent="0.25">
      <c r="J754" s="23"/>
      <c r="K754" s="23"/>
    </row>
    <row r="755" spans="10:11" ht="15" customHeight="1" x14ac:dyDescent="0.25">
      <c r="J755" s="23"/>
      <c r="K755" s="23"/>
    </row>
    <row r="756" spans="10:11" ht="15" customHeight="1" x14ac:dyDescent="0.25">
      <c r="J756" s="23"/>
      <c r="K756" s="23"/>
    </row>
    <row r="757" spans="10:11" ht="15" customHeight="1" x14ac:dyDescent="0.25">
      <c r="J757" s="23"/>
      <c r="K757" s="23"/>
    </row>
    <row r="758" spans="10:11" ht="15" customHeight="1" x14ac:dyDescent="0.25">
      <c r="J758" s="23"/>
      <c r="K758" s="23"/>
    </row>
    <row r="759" spans="10:11" ht="15" customHeight="1" x14ac:dyDescent="0.25">
      <c r="J759" s="23"/>
      <c r="K759" s="23"/>
    </row>
    <row r="760" spans="10:11" ht="15" customHeight="1" x14ac:dyDescent="0.25">
      <c r="J760" s="23"/>
      <c r="K760" s="23"/>
    </row>
    <row r="761" spans="10:11" ht="15" customHeight="1" x14ac:dyDescent="0.25">
      <c r="J761" s="23"/>
      <c r="K761" s="23"/>
    </row>
    <row r="762" spans="10:11" ht="15" customHeight="1" x14ac:dyDescent="0.25">
      <c r="J762" s="23"/>
      <c r="K762" s="23"/>
    </row>
    <row r="763" spans="10:11" ht="15" customHeight="1" x14ac:dyDescent="0.25">
      <c r="J763" s="23"/>
      <c r="K763" s="23"/>
    </row>
    <row r="764" spans="10:11" ht="15" customHeight="1" x14ac:dyDescent="0.25">
      <c r="J764" s="23"/>
      <c r="K764" s="23"/>
    </row>
    <row r="765" spans="10:11" ht="15" customHeight="1" x14ac:dyDescent="0.25">
      <c r="J765" s="23"/>
      <c r="K765" s="23"/>
    </row>
    <row r="766" spans="10:11" ht="15" customHeight="1" x14ac:dyDescent="0.25">
      <c r="J766" s="23"/>
      <c r="K766" s="23"/>
    </row>
    <row r="767" spans="10:11" ht="15" customHeight="1" x14ac:dyDescent="0.25">
      <c r="J767" s="23"/>
      <c r="K767" s="23"/>
    </row>
    <row r="768" spans="10:11" ht="15" customHeight="1" x14ac:dyDescent="0.25">
      <c r="J768" s="23"/>
      <c r="K768" s="23"/>
    </row>
    <row r="769" spans="10:11" ht="15" customHeight="1" x14ac:dyDescent="0.25">
      <c r="J769" s="23"/>
      <c r="K769" s="23"/>
    </row>
    <row r="770" spans="10:11" ht="15" customHeight="1" x14ac:dyDescent="0.25">
      <c r="J770" s="23"/>
      <c r="K770" s="23"/>
    </row>
    <row r="771" spans="10:11" ht="15" customHeight="1" x14ac:dyDescent="0.25">
      <c r="J771" s="23"/>
      <c r="K771" s="23"/>
    </row>
    <row r="772" spans="10:11" ht="15" customHeight="1" x14ac:dyDescent="0.25">
      <c r="J772" s="23"/>
      <c r="K772" s="23"/>
    </row>
    <row r="773" spans="10:11" ht="15" customHeight="1" x14ac:dyDescent="0.25">
      <c r="J773" s="23"/>
      <c r="K773" s="23"/>
    </row>
    <row r="774" spans="10:11" ht="15" customHeight="1" x14ac:dyDescent="0.25">
      <c r="J774" s="23"/>
      <c r="K774" s="23"/>
    </row>
    <row r="775" spans="10:11" ht="15" customHeight="1" x14ac:dyDescent="0.25">
      <c r="J775" s="23"/>
      <c r="K775" s="23"/>
    </row>
    <row r="776" spans="10:11" ht="15" customHeight="1" x14ac:dyDescent="0.25">
      <c r="J776" s="23"/>
      <c r="K776" s="23"/>
    </row>
    <row r="777" spans="10:11" ht="15" customHeight="1" x14ac:dyDescent="0.25">
      <c r="J777" s="23"/>
      <c r="K777" s="23"/>
    </row>
    <row r="778" spans="10:11" ht="15" customHeight="1" x14ac:dyDescent="0.25">
      <c r="J778" s="23"/>
      <c r="K778" s="23"/>
    </row>
    <row r="779" spans="10:11" ht="15" customHeight="1" x14ac:dyDescent="0.25">
      <c r="J779" s="23"/>
      <c r="K779" s="23"/>
    </row>
    <row r="780" spans="10:11" ht="15" customHeight="1" x14ac:dyDescent="0.25">
      <c r="J780" s="23"/>
      <c r="K780" s="23"/>
    </row>
    <row r="781" spans="10:11" ht="15" customHeight="1" x14ac:dyDescent="0.25">
      <c r="J781" s="23"/>
      <c r="K781" s="23"/>
    </row>
    <row r="782" spans="10:11" ht="15" customHeight="1" x14ac:dyDescent="0.25">
      <c r="J782" s="23"/>
      <c r="K782" s="23"/>
    </row>
    <row r="783" spans="10:11" ht="15" customHeight="1" x14ac:dyDescent="0.25">
      <c r="J783" s="23"/>
      <c r="K783" s="23"/>
    </row>
    <row r="784" spans="10:11" ht="15" customHeight="1" x14ac:dyDescent="0.25">
      <c r="J784" s="23"/>
      <c r="K784" s="23"/>
    </row>
    <row r="785" spans="10:11" ht="15" customHeight="1" x14ac:dyDescent="0.25">
      <c r="J785" s="23"/>
      <c r="K785" s="23"/>
    </row>
    <row r="786" spans="10:11" ht="15" customHeight="1" x14ac:dyDescent="0.25">
      <c r="J786" s="23"/>
      <c r="K786" s="23"/>
    </row>
    <row r="787" spans="10:11" ht="15" customHeight="1" x14ac:dyDescent="0.25">
      <c r="J787" s="23"/>
      <c r="K787" s="23"/>
    </row>
    <row r="788" spans="10:11" ht="15" customHeight="1" x14ac:dyDescent="0.25">
      <c r="J788" s="23"/>
      <c r="K788" s="23"/>
    </row>
    <row r="789" spans="10:11" ht="15" customHeight="1" x14ac:dyDescent="0.25">
      <c r="J789" s="23"/>
      <c r="K789" s="23"/>
    </row>
    <row r="790" spans="10:11" ht="15" customHeight="1" x14ac:dyDescent="0.25">
      <c r="J790" s="23"/>
      <c r="K790" s="23"/>
    </row>
    <row r="791" spans="10:11" ht="15" customHeight="1" x14ac:dyDescent="0.25">
      <c r="J791" s="23"/>
      <c r="K791" s="23"/>
    </row>
    <row r="792" spans="10:11" ht="15" customHeight="1" x14ac:dyDescent="0.25">
      <c r="J792" s="23"/>
      <c r="K792" s="23"/>
    </row>
    <row r="793" spans="10:11" ht="15" customHeight="1" x14ac:dyDescent="0.25">
      <c r="J793" s="23"/>
      <c r="K793" s="23"/>
    </row>
    <row r="794" spans="10:11" ht="15" customHeight="1" x14ac:dyDescent="0.25">
      <c r="J794" s="23"/>
      <c r="K794" s="23"/>
    </row>
    <row r="795" spans="10:11" ht="15" customHeight="1" x14ac:dyDescent="0.25">
      <c r="J795" s="23"/>
      <c r="K795" s="23"/>
    </row>
    <row r="796" spans="10:11" ht="15" customHeight="1" x14ac:dyDescent="0.25">
      <c r="J796" s="23"/>
      <c r="K796" s="23"/>
    </row>
    <row r="797" spans="10:11" ht="15" customHeight="1" x14ac:dyDescent="0.25">
      <c r="J797" s="23"/>
      <c r="K797" s="23"/>
    </row>
    <row r="798" spans="10:11" ht="15" customHeight="1" x14ac:dyDescent="0.25">
      <c r="J798" s="23"/>
      <c r="K798" s="23"/>
    </row>
    <row r="799" spans="10:11" ht="15" customHeight="1" x14ac:dyDescent="0.25">
      <c r="J799" s="23"/>
      <c r="K799" s="23"/>
    </row>
    <row r="800" spans="10:11" ht="15" customHeight="1" x14ac:dyDescent="0.25">
      <c r="J800" s="23"/>
      <c r="K800" s="23"/>
    </row>
    <row r="801" spans="10:11" ht="15" customHeight="1" x14ac:dyDescent="0.25">
      <c r="J801" s="23"/>
      <c r="K801" s="23"/>
    </row>
    <row r="802" spans="10:11" ht="15" customHeight="1" x14ac:dyDescent="0.25">
      <c r="J802" s="23"/>
      <c r="K802" s="23"/>
    </row>
    <row r="803" spans="10:11" ht="15" customHeight="1" x14ac:dyDescent="0.25">
      <c r="J803" s="23"/>
      <c r="K803" s="23"/>
    </row>
    <row r="804" spans="10:11" ht="15" customHeight="1" x14ac:dyDescent="0.25">
      <c r="J804" s="23"/>
      <c r="K804" s="23"/>
    </row>
    <row r="805" spans="10:11" ht="15" customHeight="1" x14ac:dyDescent="0.25">
      <c r="J805" s="23"/>
      <c r="K805" s="23"/>
    </row>
    <row r="806" spans="10:11" ht="15" customHeight="1" x14ac:dyDescent="0.25">
      <c r="J806" s="23"/>
      <c r="K806" s="23"/>
    </row>
    <row r="807" spans="10:11" ht="15" customHeight="1" x14ac:dyDescent="0.25">
      <c r="J807" s="23"/>
      <c r="K807" s="23"/>
    </row>
    <row r="808" spans="10:11" ht="15" customHeight="1" x14ac:dyDescent="0.25">
      <c r="J808" s="23"/>
      <c r="K808" s="23"/>
    </row>
    <row r="809" spans="10:11" ht="15" customHeight="1" x14ac:dyDescent="0.25">
      <c r="J809" s="23"/>
      <c r="K809" s="23"/>
    </row>
    <row r="810" spans="10:11" ht="15" customHeight="1" x14ac:dyDescent="0.25">
      <c r="J810" s="23"/>
      <c r="K810" s="23"/>
    </row>
    <row r="811" spans="10:11" ht="15" customHeight="1" x14ac:dyDescent="0.25">
      <c r="J811" s="23"/>
      <c r="K811" s="23"/>
    </row>
    <row r="812" spans="10:11" ht="15" customHeight="1" x14ac:dyDescent="0.25">
      <c r="J812" s="23"/>
      <c r="K812" s="23"/>
    </row>
    <row r="813" spans="10:11" ht="15" customHeight="1" x14ac:dyDescent="0.25">
      <c r="J813" s="23"/>
      <c r="K813" s="23"/>
    </row>
    <row r="814" spans="10:11" ht="15" customHeight="1" x14ac:dyDescent="0.25">
      <c r="J814" s="23"/>
      <c r="K814" s="23"/>
    </row>
    <row r="815" spans="10:11" ht="15" customHeight="1" x14ac:dyDescent="0.25">
      <c r="J815" s="23"/>
      <c r="K815" s="23"/>
    </row>
    <row r="816" spans="10:11" ht="15" customHeight="1" x14ac:dyDescent="0.25">
      <c r="J816" s="23"/>
      <c r="K816" s="23"/>
    </row>
    <row r="817" spans="10:11" ht="15" customHeight="1" x14ac:dyDescent="0.25">
      <c r="J817" s="23"/>
      <c r="K817" s="23"/>
    </row>
    <row r="818" spans="10:11" ht="15" customHeight="1" x14ac:dyDescent="0.25">
      <c r="J818" s="23"/>
      <c r="K818" s="23"/>
    </row>
    <row r="819" spans="10:11" ht="15" customHeight="1" x14ac:dyDescent="0.25">
      <c r="J819" s="23"/>
      <c r="K819" s="23"/>
    </row>
    <row r="820" spans="10:11" ht="15" customHeight="1" x14ac:dyDescent="0.25">
      <c r="J820" s="23"/>
      <c r="K820" s="23"/>
    </row>
    <row r="821" spans="10:11" ht="15" customHeight="1" x14ac:dyDescent="0.25">
      <c r="J821" s="23"/>
      <c r="K821" s="23"/>
    </row>
    <row r="822" spans="10:11" ht="15" customHeight="1" x14ac:dyDescent="0.25">
      <c r="J822" s="23"/>
      <c r="K822" s="23"/>
    </row>
    <row r="823" spans="10:11" ht="15" customHeight="1" x14ac:dyDescent="0.25">
      <c r="J823" s="23"/>
      <c r="K823" s="23"/>
    </row>
    <row r="824" spans="10:11" ht="15" customHeight="1" x14ac:dyDescent="0.25">
      <c r="J824" s="23"/>
      <c r="K824" s="23"/>
    </row>
    <row r="825" spans="10:11" ht="15" customHeight="1" x14ac:dyDescent="0.25">
      <c r="J825" s="23"/>
      <c r="K825" s="23"/>
    </row>
    <row r="826" spans="10:11" ht="15" customHeight="1" x14ac:dyDescent="0.25">
      <c r="J826" s="23"/>
      <c r="K826" s="23"/>
    </row>
    <row r="827" spans="10:11" ht="15" customHeight="1" x14ac:dyDescent="0.25">
      <c r="J827" s="23"/>
      <c r="K827" s="23"/>
    </row>
    <row r="828" spans="10:11" ht="15" customHeight="1" x14ac:dyDescent="0.25">
      <c r="J828" s="23"/>
      <c r="K828" s="23"/>
    </row>
    <row r="829" spans="10:11" ht="15" customHeight="1" x14ac:dyDescent="0.25">
      <c r="J829" s="23"/>
      <c r="K829" s="23"/>
    </row>
    <row r="830" spans="10:11" ht="15" customHeight="1" x14ac:dyDescent="0.25">
      <c r="J830" s="23"/>
      <c r="K830" s="23"/>
    </row>
    <row r="831" spans="10:11" ht="15" customHeight="1" x14ac:dyDescent="0.25">
      <c r="J831" s="23"/>
      <c r="K831" s="23"/>
    </row>
    <row r="832" spans="10:11" ht="15" customHeight="1" x14ac:dyDescent="0.25">
      <c r="J832" s="23"/>
      <c r="K832" s="23"/>
    </row>
    <row r="833" spans="10:11" ht="15" customHeight="1" x14ac:dyDescent="0.25">
      <c r="J833" s="23"/>
      <c r="K833" s="23"/>
    </row>
    <row r="834" spans="10:11" ht="15" customHeight="1" x14ac:dyDescent="0.25">
      <c r="J834" s="23"/>
      <c r="K834" s="23"/>
    </row>
    <row r="835" spans="10:11" ht="15" customHeight="1" x14ac:dyDescent="0.25">
      <c r="J835" s="23"/>
      <c r="K835" s="23"/>
    </row>
    <row r="836" spans="10:11" ht="15" customHeight="1" x14ac:dyDescent="0.25">
      <c r="J836" s="23"/>
      <c r="K836" s="23"/>
    </row>
    <row r="837" spans="10:11" ht="15" customHeight="1" x14ac:dyDescent="0.25">
      <c r="J837" s="23"/>
      <c r="K837" s="23"/>
    </row>
    <row r="838" spans="10:11" ht="15" customHeight="1" x14ac:dyDescent="0.25">
      <c r="J838" s="23"/>
      <c r="K838" s="23"/>
    </row>
    <row r="839" spans="10:11" ht="15" customHeight="1" x14ac:dyDescent="0.25">
      <c r="J839" s="23"/>
      <c r="K839" s="23"/>
    </row>
    <row r="840" spans="10:11" ht="15" customHeight="1" x14ac:dyDescent="0.25">
      <c r="J840" s="23"/>
      <c r="K840" s="23"/>
    </row>
    <row r="841" spans="10:11" ht="15" customHeight="1" x14ac:dyDescent="0.25">
      <c r="J841" s="23"/>
      <c r="K841" s="23"/>
    </row>
    <row r="842" spans="10:11" ht="15" customHeight="1" x14ac:dyDescent="0.25">
      <c r="J842" s="23"/>
      <c r="K842" s="23"/>
    </row>
    <row r="843" spans="10:11" ht="15" customHeight="1" x14ac:dyDescent="0.25">
      <c r="J843" s="23"/>
      <c r="K843" s="23"/>
    </row>
    <row r="844" spans="10:11" ht="15" customHeight="1" x14ac:dyDescent="0.25">
      <c r="J844" s="23"/>
      <c r="K844" s="23"/>
    </row>
    <row r="845" spans="10:11" ht="15" customHeight="1" x14ac:dyDescent="0.25">
      <c r="J845" s="23"/>
      <c r="K845" s="23"/>
    </row>
    <row r="846" spans="10:11" ht="15" customHeight="1" x14ac:dyDescent="0.25">
      <c r="J846" s="23"/>
      <c r="K846" s="23"/>
    </row>
    <row r="847" spans="10:11" ht="15" customHeight="1" x14ac:dyDescent="0.25">
      <c r="J847" s="23"/>
      <c r="K847" s="23"/>
    </row>
    <row r="848" spans="10:11" ht="15" customHeight="1" x14ac:dyDescent="0.25">
      <c r="J848" s="23"/>
      <c r="K848" s="23"/>
    </row>
    <row r="849" spans="10:11" ht="15" customHeight="1" x14ac:dyDescent="0.25">
      <c r="J849" s="23"/>
      <c r="K849" s="23"/>
    </row>
    <row r="850" spans="10:11" ht="15" customHeight="1" x14ac:dyDescent="0.25">
      <c r="J850" s="23"/>
      <c r="K850" s="23"/>
    </row>
    <row r="851" spans="10:11" ht="15" customHeight="1" x14ac:dyDescent="0.25">
      <c r="J851" s="23"/>
      <c r="K851" s="23"/>
    </row>
    <row r="852" spans="10:11" ht="15" customHeight="1" x14ac:dyDescent="0.25">
      <c r="J852" s="23"/>
      <c r="K852" s="23"/>
    </row>
    <row r="853" spans="10:11" ht="15" customHeight="1" x14ac:dyDescent="0.25">
      <c r="J853" s="23"/>
      <c r="K853" s="23"/>
    </row>
    <row r="854" spans="10:11" ht="15" customHeight="1" x14ac:dyDescent="0.25">
      <c r="J854" s="23"/>
      <c r="K854" s="23"/>
    </row>
    <row r="855" spans="10:11" ht="15" customHeight="1" x14ac:dyDescent="0.25">
      <c r="J855" s="23"/>
      <c r="K855" s="23"/>
    </row>
    <row r="856" spans="10:11" ht="15" customHeight="1" x14ac:dyDescent="0.25">
      <c r="J856" s="23"/>
      <c r="K856" s="23"/>
    </row>
    <row r="857" spans="10:11" ht="15" customHeight="1" x14ac:dyDescent="0.25">
      <c r="J857" s="23"/>
      <c r="K857" s="23"/>
    </row>
    <row r="858" spans="10:11" ht="15" customHeight="1" x14ac:dyDescent="0.25">
      <c r="J858" s="23"/>
      <c r="K858" s="23"/>
    </row>
    <row r="859" spans="10:11" ht="15" customHeight="1" x14ac:dyDescent="0.25">
      <c r="J859" s="23"/>
      <c r="K859" s="23"/>
    </row>
    <row r="860" spans="10:11" ht="15" customHeight="1" x14ac:dyDescent="0.25">
      <c r="J860" s="23"/>
      <c r="K860" s="23"/>
    </row>
    <row r="861" spans="10:11" ht="15" customHeight="1" x14ac:dyDescent="0.25">
      <c r="J861" s="23"/>
      <c r="K861" s="23"/>
    </row>
    <row r="862" spans="10:11" ht="15" customHeight="1" x14ac:dyDescent="0.25">
      <c r="J862" s="23"/>
      <c r="K862" s="23"/>
    </row>
    <row r="863" spans="10:11" ht="15" customHeight="1" x14ac:dyDescent="0.25">
      <c r="J863" s="23"/>
      <c r="K863" s="23"/>
    </row>
    <row r="864" spans="10:11" ht="15" customHeight="1" x14ac:dyDescent="0.25">
      <c r="J864" s="23"/>
      <c r="K864" s="23"/>
    </row>
    <row r="865" spans="10:11" ht="15" customHeight="1" x14ac:dyDescent="0.25">
      <c r="J865" s="23"/>
      <c r="K865" s="23"/>
    </row>
    <row r="866" spans="10:11" ht="15" customHeight="1" x14ac:dyDescent="0.25">
      <c r="J866" s="23"/>
      <c r="K866" s="23"/>
    </row>
    <row r="867" spans="10:11" ht="15" customHeight="1" x14ac:dyDescent="0.25">
      <c r="J867" s="23"/>
      <c r="K867" s="23"/>
    </row>
    <row r="868" spans="10:11" ht="15" customHeight="1" x14ac:dyDescent="0.25">
      <c r="J868" s="23"/>
      <c r="K868" s="23"/>
    </row>
    <row r="869" spans="10:11" ht="15" customHeight="1" x14ac:dyDescent="0.25">
      <c r="J869" s="23"/>
      <c r="K869" s="23"/>
    </row>
    <row r="870" spans="10:11" ht="15" customHeight="1" x14ac:dyDescent="0.25">
      <c r="J870" s="23"/>
      <c r="K870" s="23"/>
    </row>
    <row r="871" spans="10:11" ht="15" customHeight="1" x14ac:dyDescent="0.25">
      <c r="J871" s="23"/>
      <c r="K871" s="23"/>
    </row>
    <row r="872" spans="10:11" ht="15" customHeight="1" x14ac:dyDescent="0.25">
      <c r="J872" s="23"/>
      <c r="K872" s="23"/>
    </row>
    <row r="873" spans="10:11" ht="15" customHeight="1" x14ac:dyDescent="0.25">
      <c r="J873" s="23"/>
      <c r="K873" s="23"/>
    </row>
    <row r="874" spans="10:11" ht="15" customHeight="1" x14ac:dyDescent="0.25">
      <c r="J874" s="23"/>
      <c r="K874" s="23"/>
    </row>
    <row r="875" spans="10:11" ht="15" customHeight="1" x14ac:dyDescent="0.25">
      <c r="J875" s="23"/>
      <c r="K875" s="23"/>
    </row>
    <row r="876" spans="10:11" ht="15" customHeight="1" x14ac:dyDescent="0.25">
      <c r="J876" s="23"/>
      <c r="K876" s="23"/>
    </row>
    <row r="877" spans="10:11" ht="15" customHeight="1" x14ac:dyDescent="0.25">
      <c r="J877" s="23"/>
      <c r="K877" s="23"/>
    </row>
    <row r="878" spans="10:11" ht="15" customHeight="1" x14ac:dyDescent="0.25">
      <c r="J878" s="23"/>
      <c r="K878" s="23"/>
    </row>
    <row r="879" spans="10:11" ht="15" customHeight="1" x14ac:dyDescent="0.25">
      <c r="J879" s="23"/>
      <c r="K879" s="23"/>
    </row>
    <row r="880" spans="10:11" ht="15" customHeight="1" x14ac:dyDescent="0.25">
      <c r="J880" s="23"/>
      <c r="K880" s="23"/>
    </row>
    <row r="881" spans="10:11" ht="15" customHeight="1" x14ac:dyDescent="0.25">
      <c r="J881" s="23"/>
      <c r="K881" s="23"/>
    </row>
    <row r="882" spans="10:11" ht="15" customHeight="1" x14ac:dyDescent="0.25">
      <c r="J882" s="23"/>
      <c r="K882" s="23"/>
    </row>
    <row r="883" spans="10:11" ht="15" customHeight="1" x14ac:dyDescent="0.25">
      <c r="J883" s="23"/>
      <c r="K883" s="23"/>
    </row>
    <row r="884" spans="10:11" ht="15" customHeight="1" x14ac:dyDescent="0.25">
      <c r="J884" s="23"/>
      <c r="K884" s="23"/>
    </row>
    <row r="885" spans="10:11" ht="15" customHeight="1" x14ac:dyDescent="0.25">
      <c r="J885" s="23"/>
      <c r="K885" s="23"/>
    </row>
    <row r="886" spans="10:11" ht="15" customHeight="1" x14ac:dyDescent="0.25">
      <c r="J886" s="23"/>
      <c r="K886" s="23"/>
    </row>
    <row r="887" spans="10:11" ht="15" customHeight="1" x14ac:dyDescent="0.25">
      <c r="J887" s="23"/>
      <c r="K887" s="23"/>
    </row>
    <row r="888" spans="10:11" ht="15" customHeight="1" x14ac:dyDescent="0.25">
      <c r="J888" s="23"/>
      <c r="K888" s="23"/>
    </row>
    <row r="889" spans="10:11" ht="15" customHeight="1" x14ac:dyDescent="0.25">
      <c r="J889" s="23"/>
      <c r="K889" s="23"/>
    </row>
    <row r="890" spans="10:11" ht="15" customHeight="1" x14ac:dyDescent="0.25">
      <c r="J890" s="23"/>
      <c r="K890" s="23"/>
    </row>
    <row r="891" spans="10:11" ht="15" customHeight="1" x14ac:dyDescent="0.25">
      <c r="J891" s="23"/>
      <c r="K891" s="23"/>
    </row>
    <row r="892" spans="10:11" ht="15" customHeight="1" x14ac:dyDescent="0.25">
      <c r="J892" s="23"/>
      <c r="K892" s="23"/>
    </row>
    <row r="893" spans="10:11" ht="15" customHeight="1" x14ac:dyDescent="0.25">
      <c r="J893" s="23"/>
      <c r="K893" s="23"/>
    </row>
    <row r="894" spans="10:11" ht="15" customHeight="1" x14ac:dyDescent="0.25">
      <c r="J894" s="23"/>
      <c r="K894" s="23"/>
    </row>
    <row r="895" spans="10:11" ht="15" customHeight="1" x14ac:dyDescent="0.25">
      <c r="J895" s="23"/>
      <c r="K895" s="23"/>
    </row>
    <row r="896" spans="10:11" ht="15" customHeight="1" x14ac:dyDescent="0.25">
      <c r="J896" s="23"/>
      <c r="K896" s="23"/>
    </row>
    <row r="897" spans="10:11" ht="15" customHeight="1" x14ac:dyDescent="0.25">
      <c r="J897" s="23"/>
      <c r="K897" s="23"/>
    </row>
    <row r="898" spans="10:11" ht="15" customHeight="1" x14ac:dyDescent="0.25">
      <c r="J898" s="23"/>
      <c r="K898" s="23"/>
    </row>
    <row r="899" spans="10:11" ht="15" customHeight="1" x14ac:dyDescent="0.25">
      <c r="J899" s="23"/>
      <c r="K899" s="23"/>
    </row>
    <row r="900" spans="10:11" ht="15" customHeight="1" x14ac:dyDescent="0.25">
      <c r="J900" s="23"/>
      <c r="K900" s="23"/>
    </row>
    <row r="901" spans="10:11" ht="15" customHeight="1" x14ac:dyDescent="0.25">
      <c r="J901" s="23"/>
      <c r="K901" s="23"/>
    </row>
    <row r="902" spans="10:11" ht="15" customHeight="1" x14ac:dyDescent="0.25">
      <c r="J902" s="23"/>
      <c r="K902" s="23"/>
    </row>
    <row r="903" spans="10:11" ht="15" customHeight="1" x14ac:dyDescent="0.25">
      <c r="J903" s="23"/>
      <c r="K903" s="23"/>
    </row>
    <row r="904" spans="10:11" ht="15" customHeight="1" x14ac:dyDescent="0.25">
      <c r="J904" s="23"/>
      <c r="K904" s="23"/>
    </row>
    <row r="905" spans="10:11" ht="15" customHeight="1" x14ac:dyDescent="0.25">
      <c r="J905" s="23"/>
      <c r="K905" s="23"/>
    </row>
    <row r="906" spans="10:11" ht="15" customHeight="1" x14ac:dyDescent="0.25">
      <c r="J906" s="23"/>
      <c r="K906" s="23"/>
    </row>
    <row r="907" spans="10:11" ht="15" customHeight="1" x14ac:dyDescent="0.25">
      <c r="J907" s="23"/>
      <c r="K907" s="23"/>
    </row>
    <row r="908" spans="10:11" ht="15" customHeight="1" x14ac:dyDescent="0.25">
      <c r="J908" s="23"/>
      <c r="K908" s="23"/>
    </row>
    <row r="909" spans="10:11" ht="15" customHeight="1" x14ac:dyDescent="0.25">
      <c r="J909" s="23"/>
      <c r="K909" s="23"/>
    </row>
    <row r="910" spans="10:11" ht="15" customHeight="1" x14ac:dyDescent="0.25">
      <c r="J910" s="23"/>
      <c r="K910" s="23"/>
    </row>
    <row r="911" spans="10:11" ht="15" customHeight="1" x14ac:dyDescent="0.25">
      <c r="J911" s="23"/>
      <c r="K911" s="23"/>
    </row>
    <row r="912" spans="10:11" ht="15" customHeight="1" x14ac:dyDescent="0.25">
      <c r="J912" s="23"/>
      <c r="K912" s="23"/>
    </row>
    <row r="913" spans="10:11" ht="15" customHeight="1" x14ac:dyDescent="0.25">
      <c r="J913" s="23"/>
      <c r="K913" s="23"/>
    </row>
    <row r="914" spans="10:11" ht="15" customHeight="1" x14ac:dyDescent="0.25">
      <c r="J914" s="23"/>
      <c r="K914" s="23"/>
    </row>
    <row r="915" spans="10:11" ht="15" customHeight="1" x14ac:dyDescent="0.25">
      <c r="J915" s="23"/>
      <c r="K915" s="23"/>
    </row>
    <row r="916" spans="10:11" ht="15" customHeight="1" x14ac:dyDescent="0.25">
      <c r="J916" s="23"/>
      <c r="K916" s="23"/>
    </row>
    <row r="917" spans="10:11" ht="15" customHeight="1" x14ac:dyDescent="0.25">
      <c r="J917" s="23"/>
      <c r="K917" s="23"/>
    </row>
    <row r="918" spans="10:11" ht="15" customHeight="1" x14ac:dyDescent="0.25">
      <c r="J918" s="23"/>
      <c r="K918" s="23"/>
    </row>
    <row r="919" spans="10:11" ht="15" customHeight="1" x14ac:dyDescent="0.25">
      <c r="J919" s="23"/>
      <c r="K919" s="23"/>
    </row>
    <row r="920" spans="10:11" ht="15" customHeight="1" x14ac:dyDescent="0.25">
      <c r="J920" s="23"/>
      <c r="K920" s="23"/>
    </row>
    <row r="921" spans="10:11" ht="15" customHeight="1" x14ac:dyDescent="0.25">
      <c r="J921" s="23"/>
      <c r="K921" s="23"/>
    </row>
    <row r="922" spans="10:11" ht="15" customHeight="1" x14ac:dyDescent="0.25">
      <c r="J922" s="23"/>
      <c r="K922" s="23"/>
    </row>
    <row r="923" spans="10:11" ht="15" customHeight="1" x14ac:dyDescent="0.25">
      <c r="J923" s="23"/>
      <c r="K923" s="23"/>
    </row>
    <row r="924" spans="10:11" ht="15" customHeight="1" x14ac:dyDescent="0.25">
      <c r="J924" s="23"/>
      <c r="K924" s="23"/>
    </row>
    <row r="925" spans="10:11" ht="15" customHeight="1" x14ac:dyDescent="0.25">
      <c r="J925" s="23"/>
      <c r="K925" s="23"/>
    </row>
    <row r="926" spans="10:11" ht="15" customHeight="1" x14ac:dyDescent="0.25">
      <c r="J926" s="23"/>
      <c r="K926" s="23"/>
    </row>
    <row r="927" spans="10:11" ht="15" customHeight="1" x14ac:dyDescent="0.25">
      <c r="J927" s="23"/>
      <c r="K927" s="23"/>
    </row>
    <row r="928" spans="10:11" ht="15" customHeight="1" x14ac:dyDescent="0.25">
      <c r="J928" s="23"/>
      <c r="K928" s="23"/>
    </row>
    <row r="929" spans="10:11" ht="15" customHeight="1" x14ac:dyDescent="0.25">
      <c r="J929" s="23"/>
      <c r="K929" s="23"/>
    </row>
    <row r="930" spans="10:11" ht="15" customHeight="1" x14ac:dyDescent="0.25">
      <c r="J930" s="23"/>
      <c r="K930" s="23"/>
    </row>
    <row r="931" spans="10:11" ht="15" customHeight="1" x14ac:dyDescent="0.25">
      <c r="J931" s="23"/>
      <c r="K931" s="23"/>
    </row>
    <row r="932" spans="10:11" ht="15" customHeight="1" x14ac:dyDescent="0.25">
      <c r="J932" s="23"/>
      <c r="K932" s="23"/>
    </row>
    <row r="933" spans="10:11" ht="15" customHeight="1" x14ac:dyDescent="0.25">
      <c r="J933" s="23"/>
      <c r="K933" s="23"/>
    </row>
    <row r="934" spans="10:11" ht="15" customHeight="1" x14ac:dyDescent="0.25">
      <c r="J934" s="23"/>
      <c r="K934" s="23"/>
    </row>
    <row r="935" spans="10:11" ht="15" customHeight="1" x14ac:dyDescent="0.25">
      <c r="J935" s="23"/>
      <c r="K935" s="23"/>
    </row>
    <row r="936" spans="10:11" ht="15" customHeight="1" x14ac:dyDescent="0.25">
      <c r="J936" s="23"/>
      <c r="K936" s="23"/>
    </row>
    <row r="937" spans="10:11" ht="15" customHeight="1" x14ac:dyDescent="0.25">
      <c r="J937" s="23"/>
      <c r="K937" s="23"/>
    </row>
    <row r="938" spans="10:11" ht="15" customHeight="1" x14ac:dyDescent="0.25">
      <c r="J938" s="23"/>
      <c r="K938" s="23"/>
    </row>
    <row r="939" spans="10:11" ht="15" customHeight="1" x14ac:dyDescent="0.25">
      <c r="J939" s="23"/>
      <c r="K939" s="23"/>
    </row>
    <row r="940" spans="10:11" ht="15" customHeight="1" x14ac:dyDescent="0.25">
      <c r="J940" s="23"/>
      <c r="K940" s="23"/>
    </row>
    <row r="941" spans="10:11" ht="15" customHeight="1" x14ac:dyDescent="0.25">
      <c r="J941" s="23"/>
      <c r="K941" s="23"/>
    </row>
    <row r="942" spans="10:11" ht="15" customHeight="1" x14ac:dyDescent="0.25">
      <c r="J942" s="23"/>
      <c r="K942" s="23"/>
    </row>
    <row r="943" spans="10:11" ht="15" customHeight="1" x14ac:dyDescent="0.25">
      <c r="J943" s="23"/>
      <c r="K943" s="23"/>
    </row>
    <row r="944" spans="10:11" ht="15" customHeight="1" x14ac:dyDescent="0.25">
      <c r="J944" s="23"/>
      <c r="K944" s="23"/>
    </row>
    <row r="945" spans="10:11" ht="15" customHeight="1" x14ac:dyDescent="0.25">
      <c r="J945" s="23"/>
      <c r="K945" s="23"/>
    </row>
    <row r="946" spans="10:11" ht="15" customHeight="1" x14ac:dyDescent="0.25">
      <c r="J946" s="23"/>
      <c r="K946" s="23"/>
    </row>
    <row r="947" spans="10:11" ht="15" customHeight="1" x14ac:dyDescent="0.25">
      <c r="J947" s="23"/>
      <c r="K947" s="23"/>
    </row>
    <row r="948" spans="10:11" ht="15" customHeight="1" x14ac:dyDescent="0.25">
      <c r="J948" s="23"/>
      <c r="K948" s="23"/>
    </row>
    <row r="949" spans="10:11" ht="15" customHeight="1" x14ac:dyDescent="0.25">
      <c r="J949" s="23"/>
      <c r="K949" s="23"/>
    </row>
    <row r="950" spans="10:11" ht="15" customHeight="1" x14ac:dyDescent="0.25">
      <c r="J950" s="23"/>
      <c r="K950" s="23"/>
    </row>
    <row r="951" spans="10:11" ht="15" customHeight="1" x14ac:dyDescent="0.25">
      <c r="J951" s="23"/>
      <c r="K951" s="23"/>
    </row>
    <row r="952" spans="10:11" ht="15" customHeight="1" x14ac:dyDescent="0.25">
      <c r="J952" s="23"/>
      <c r="K952" s="23"/>
    </row>
    <row r="953" spans="10:11" ht="15" customHeight="1" x14ac:dyDescent="0.25">
      <c r="J953" s="23"/>
      <c r="K953" s="23"/>
    </row>
    <row r="954" spans="10:11" ht="15" customHeight="1" x14ac:dyDescent="0.25">
      <c r="J954" s="23"/>
      <c r="K954" s="23"/>
    </row>
    <row r="955" spans="10:11" ht="15" customHeight="1" x14ac:dyDescent="0.25">
      <c r="J955" s="23"/>
      <c r="K955" s="23"/>
    </row>
    <row r="956" spans="10:11" ht="15" customHeight="1" x14ac:dyDescent="0.25">
      <c r="J956" s="23"/>
      <c r="K956" s="23"/>
    </row>
    <row r="957" spans="10:11" ht="15" customHeight="1" x14ac:dyDescent="0.25">
      <c r="J957" s="23"/>
      <c r="K957" s="23"/>
    </row>
    <row r="958" spans="10:11" ht="15" customHeight="1" x14ac:dyDescent="0.25">
      <c r="J958" s="23"/>
      <c r="K958" s="23"/>
    </row>
    <row r="959" spans="10:11" ht="15" customHeight="1" x14ac:dyDescent="0.25">
      <c r="J959" s="23"/>
      <c r="K959" s="23"/>
    </row>
    <row r="960" spans="10:11" ht="15" customHeight="1" x14ac:dyDescent="0.25">
      <c r="J960" s="23"/>
      <c r="K960" s="23"/>
    </row>
    <row r="961" spans="10:11" ht="15" customHeight="1" x14ac:dyDescent="0.25">
      <c r="J961" s="23"/>
      <c r="K961" s="23"/>
    </row>
    <row r="962" spans="10:11" ht="15" customHeight="1" x14ac:dyDescent="0.25">
      <c r="J962" s="23"/>
      <c r="K962" s="23"/>
    </row>
    <row r="963" spans="10:11" ht="15" customHeight="1" x14ac:dyDescent="0.25">
      <c r="J963" s="23"/>
      <c r="K963" s="23"/>
    </row>
    <row r="964" spans="10:11" ht="15" customHeight="1" x14ac:dyDescent="0.25">
      <c r="J964" s="23"/>
      <c r="K964" s="23"/>
    </row>
    <row r="965" spans="10:11" ht="15" customHeight="1" x14ac:dyDescent="0.25">
      <c r="J965" s="23"/>
      <c r="K965" s="23"/>
    </row>
    <row r="966" spans="10:11" ht="15" customHeight="1" x14ac:dyDescent="0.25">
      <c r="J966" s="23"/>
      <c r="K966" s="23"/>
    </row>
    <row r="967" spans="10:11" ht="15" customHeight="1" x14ac:dyDescent="0.25">
      <c r="J967" s="23"/>
      <c r="K967" s="23"/>
    </row>
    <row r="968" spans="10:11" ht="15" customHeight="1" x14ac:dyDescent="0.25">
      <c r="J968" s="23"/>
      <c r="K968" s="23"/>
    </row>
    <row r="969" spans="10:11" ht="15" customHeight="1" x14ac:dyDescent="0.25">
      <c r="J969" s="23"/>
      <c r="K969" s="23"/>
    </row>
    <row r="970" spans="10:11" ht="15" customHeight="1" x14ac:dyDescent="0.25">
      <c r="J970" s="23"/>
      <c r="K970" s="23"/>
    </row>
    <row r="971" spans="10:11" ht="15" customHeight="1" x14ac:dyDescent="0.25">
      <c r="J971" s="23"/>
      <c r="K971" s="23"/>
    </row>
    <row r="972" spans="10:11" ht="15" customHeight="1" x14ac:dyDescent="0.25">
      <c r="J972" s="23"/>
      <c r="K972" s="23"/>
    </row>
    <row r="973" spans="10:11" ht="15" customHeight="1" x14ac:dyDescent="0.25">
      <c r="J973" s="23"/>
      <c r="K973" s="23"/>
    </row>
    <row r="974" spans="10:11" ht="15" customHeight="1" x14ac:dyDescent="0.25">
      <c r="J974" s="23"/>
      <c r="K974" s="23"/>
    </row>
    <row r="975" spans="10:11" ht="15" customHeight="1" x14ac:dyDescent="0.25">
      <c r="J975" s="23"/>
      <c r="K975" s="23"/>
    </row>
    <row r="976" spans="10:11" ht="15" customHeight="1" x14ac:dyDescent="0.25">
      <c r="J976" s="23"/>
      <c r="K976" s="23"/>
    </row>
    <row r="977" spans="10:11" ht="15" customHeight="1" x14ac:dyDescent="0.25">
      <c r="J977" s="23"/>
      <c r="K977" s="23"/>
    </row>
    <row r="978" spans="10:11" ht="15" customHeight="1" x14ac:dyDescent="0.25">
      <c r="J978" s="23"/>
      <c r="K978" s="23"/>
    </row>
    <row r="979" spans="10:11" ht="15" customHeight="1" x14ac:dyDescent="0.25">
      <c r="J979" s="23"/>
      <c r="K979" s="23"/>
    </row>
    <row r="980" spans="10:11" ht="15" customHeight="1" x14ac:dyDescent="0.25">
      <c r="J980" s="23"/>
      <c r="K980" s="23"/>
    </row>
    <row r="981" spans="10:11" ht="15" customHeight="1" x14ac:dyDescent="0.25">
      <c r="J981" s="23"/>
      <c r="K981" s="23"/>
    </row>
    <row r="982" spans="10:11" ht="15" customHeight="1" x14ac:dyDescent="0.25">
      <c r="J982" s="23"/>
      <c r="K982" s="23"/>
    </row>
    <row r="983" spans="10:11" ht="15" customHeight="1" x14ac:dyDescent="0.25">
      <c r="J983" s="23"/>
      <c r="K983" s="23"/>
    </row>
    <row r="984" spans="10:11" ht="15" customHeight="1" x14ac:dyDescent="0.25">
      <c r="J984" s="23"/>
      <c r="K984" s="23"/>
    </row>
    <row r="985" spans="10:11" ht="15" customHeight="1" x14ac:dyDescent="0.25">
      <c r="J985" s="23"/>
      <c r="K985" s="23"/>
    </row>
    <row r="986" spans="10:11" ht="15" customHeight="1" x14ac:dyDescent="0.25">
      <c r="J986" s="23"/>
      <c r="K986" s="23"/>
    </row>
    <row r="987" spans="10:11" ht="15" customHeight="1" x14ac:dyDescent="0.25">
      <c r="J987" s="23"/>
      <c r="K987" s="23"/>
    </row>
    <row r="988" spans="10:11" ht="15" customHeight="1" x14ac:dyDescent="0.25">
      <c r="J988" s="23"/>
      <c r="K988" s="23"/>
    </row>
    <row r="989" spans="10:11" ht="15" customHeight="1" x14ac:dyDescent="0.25">
      <c r="J989" s="23"/>
      <c r="K989" s="23"/>
    </row>
    <row r="990" spans="10:11" ht="15" customHeight="1" x14ac:dyDescent="0.25">
      <c r="J990" s="23"/>
      <c r="K990" s="23"/>
    </row>
    <row r="991" spans="10:11" ht="15" customHeight="1" x14ac:dyDescent="0.25">
      <c r="J991" s="23"/>
      <c r="K991" s="23"/>
    </row>
    <row r="992" spans="10:11" ht="15" customHeight="1" x14ac:dyDescent="0.25">
      <c r="J992" s="23"/>
      <c r="K992" s="23"/>
    </row>
    <row r="993" spans="10:11" ht="15" customHeight="1" x14ac:dyDescent="0.25">
      <c r="J993" s="23"/>
      <c r="K993" s="23"/>
    </row>
    <row r="994" spans="10:11" ht="15" customHeight="1" x14ac:dyDescent="0.25">
      <c r="J994" s="23"/>
      <c r="K994" s="23"/>
    </row>
    <row r="995" spans="10:11" ht="15" customHeight="1" x14ac:dyDescent="0.25">
      <c r="J995" s="23"/>
      <c r="K995" s="23"/>
    </row>
    <row r="996" spans="10:11" ht="15" customHeight="1" x14ac:dyDescent="0.25">
      <c r="J996" s="23"/>
      <c r="K996" s="23"/>
    </row>
    <row r="997" spans="10:11" ht="15" customHeight="1" x14ac:dyDescent="0.25">
      <c r="J997" s="23"/>
      <c r="K997" s="23"/>
    </row>
    <row r="998" spans="10:11" ht="15" customHeight="1" x14ac:dyDescent="0.25">
      <c r="J998" s="23"/>
      <c r="K998" s="23"/>
    </row>
    <row r="999" spans="10:11" ht="15" customHeight="1" x14ac:dyDescent="0.25">
      <c r="J999" s="23"/>
      <c r="K999" s="23"/>
    </row>
    <row r="1000" spans="10:11" ht="15" customHeight="1" x14ac:dyDescent="0.25">
      <c r="J1000" s="23"/>
      <c r="K1000" s="23"/>
    </row>
    <row r="1001" spans="10:11" ht="15" customHeight="1" x14ac:dyDescent="0.25">
      <c r="J1001" s="23"/>
      <c r="K1001" s="23"/>
    </row>
    <row r="1002" spans="10:11" ht="15" customHeight="1" x14ac:dyDescent="0.25">
      <c r="J1002" s="23"/>
      <c r="K1002" s="23"/>
    </row>
    <row r="1003" spans="10:11" ht="15" customHeight="1" x14ac:dyDescent="0.25">
      <c r="J1003" s="23"/>
      <c r="K1003" s="23"/>
    </row>
    <row r="1004" spans="10:11" ht="15" customHeight="1" x14ac:dyDescent="0.25">
      <c r="J1004" s="23"/>
      <c r="K1004" s="23"/>
    </row>
    <row r="1005" spans="10:11" ht="15" customHeight="1" x14ac:dyDescent="0.25">
      <c r="J1005" s="23"/>
      <c r="K1005" s="23"/>
    </row>
    <row r="1006" spans="10:11" ht="15" customHeight="1" x14ac:dyDescent="0.25">
      <c r="J1006" s="23"/>
      <c r="K1006" s="23"/>
    </row>
    <row r="1007" spans="10:11" ht="15" customHeight="1" x14ac:dyDescent="0.25">
      <c r="J1007" s="23"/>
      <c r="K1007" s="23"/>
    </row>
    <row r="1008" spans="10:11" ht="15" customHeight="1" x14ac:dyDescent="0.25">
      <c r="J1008" s="23"/>
      <c r="K1008" s="23"/>
    </row>
    <row r="1009" spans="10:11" ht="15" customHeight="1" x14ac:dyDescent="0.25">
      <c r="J1009" s="23"/>
      <c r="K1009" s="23"/>
    </row>
    <row r="1010" spans="10:11" ht="15" customHeight="1" x14ac:dyDescent="0.25">
      <c r="J1010" s="23"/>
      <c r="K1010" s="23"/>
    </row>
    <row r="1011" spans="10:11" ht="15" customHeight="1" x14ac:dyDescent="0.25">
      <c r="J1011" s="23"/>
      <c r="K1011" s="23"/>
    </row>
    <row r="1012" spans="10:11" ht="15" customHeight="1" x14ac:dyDescent="0.25">
      <c r="J1012" s="23"/>
      <c r="K1012" s="23"/>
    </row>
    <row r="1013" spans="10:11" ht="15" customHeight="1" x14ac:dyDescent="0.25">
      <c r="J1013" s="23"/>
      <c r="K1013" s="23"/>
    </row>
    <row r="1014" spans="10:11" ht="15" customHeight="1" x14ac:dyDescent="0.25">
      <c r="J1014" s="23"/>
      <c r="K1014" s="23"/>
    </row>
    <row r="1015" spans="10:11" ht="15" customHeight="1" x14ac:dyDescent="0.25">
      <c r="J1015" s="23"/>
      <c r="K1015" s="23"/>
    </row>
    <row r="1016" spans="10:11" ht="15" customHeight="1" x14ac:dyDescent="0.25">
      <c r="J1016" s="23"/>
      <c r="K1016" s="23"/>
    </row>
    <row r="1017" spans="10:11" ht="15" customHeight="1" x14ac:dyDescent="0.25">
      <c r="J1017" s="23"/>
      <c r="K1017" s="23"/>
    </row>
    <row r="1018" spans="10:11" ht="15" customHeight="1" x14ac:dyDescent="0.25">
      <c r="J1018" s="23"/>
      <c r="K1018" s="23"/>
    </row>
    <row r="1019" spans="10:11" ht="15" customHeight="1" x14ac:dyDescent="0.25">
      <c r="J1019" s="23"/>
      <c r="K1019" s="23"/>
    </row>
    <row r="1020" spans="10:11" ht="15" customHeight="1" x14ac:dyDescent="0.25">
      <c r="J1020" s="23"/>
      <c r="K1020" s="23"/>
    </row>
    <row r="1021" spans="10:11" ht="15" customHeight="1" x14ac:dyDescent="0.25">
      <c r="J1021" s="23"/>
      <c r="K1021" s="23"/>
    </row>
    <row r="1022" spans="10:11" ht="15" customHeight="1" x14ac:dyDescent="0.25">
      <c r="J1022" s="23"/>
      <c r="K1022" s="23"/>
    </row>
    <row r="1023" spans="10:11" ht="15" customHeight="1" x14ac:dyDescent="0.25">
      <c r="J1023" s="23"/>
      <c r="K1023" s="23"/>
    </row>
    <row r="1024" spans="10:11" ht="15" customHeight="1" x14ac:dyDescent="0.25">
      <c r="J1024" s="23"/>
      <c r="K1024" s="23"/>
    </row>
    <row r="1025" spans="10:11" ht="15" customHeight="1" x14ac:dyDescent="0.25">
      <c r="J1025" s="23"/>
      <c r="K1025" s="23"/>
    </row>
    <row r="1026" spans="10:11" ht="15" customHeight="1" x14ac:dyDescent="0.25">
      <c r="J1026" s="23"/>
      <c r="K1026" s="23"/>
    </row>
    <row r="1027" spans="10:11" ht="15" customHeight="1" x14ac:dyDescent="0.25">
      <c r="J1027" s="23"/>
      <c r="K1027" s="23"/>
    </row>
    <row r="1028" spans="10:11" ht="15" customHeight="1" x14ac:dyDescent="0.25">
      <c r="J1028" s="23"/>
      <c r="K1028" s="23"/>
    </row>
    <row r="1029" spans="10:11" ht="15" customHeight="1" x14ac:dyDescent="0.25">
      <c r="J1029" s="23"/>
      <c r="K1029" s="23"/>
    </row>
    <row r="1030" spans="10:11" ht="15" customHeight="1" x14ac:dyDescent="0.25">
      <c r="J1030" s="23"/>
      <c r="K1030" s="23"/>
    </row>
    <row r="1031" spans="10:11" ht="15" customHeight="1" x14ac:dyDescent="0.25">
      <c r="J1031" s="23"/>
      <c r="K1031" s="23"/>
    </row>
    <row r="1032" spans="10:11" ht="15" customHeight="1" x14ac:dyDescent="0.25">
      <c r="J1032" s="23"/>
      <c r="K1032" s="23"/>
    </row>
    <row r="1033" spans="10:11" ht="15" customHeight="1" x14ac:dyDescent="0.25">
      <c r="J1033" s="23"/>
      <c r="K1033" s="23"/>
    </row>
    <row r="1034" spans="10:11" ht="15" customHeight="1" x14ac:dyDescent="0.25">
      <c r="J1034" s="23"/>
      <c r="K1034" s="23"/>
    </row>
    <row r="1035" spans="10:11" ht="15" customHeight="1" x14ac:dyDescent="0.25">
      <c r="J1035" s="23"/>
      <c r="K1035" s="23"/>
    </row>
    <row r="1036" spans="10:11" ht="15" customHeight="1" x14ac:dyDescent="0.25">
      <c r="J1036" s="23"/>
      <c r="K1036" s="23"/>
    </row>
    <row r="1037" spans="10:11" ht="15" customHeight="1" x14ac:dyDescent="0.25">
      <c r="J1037" s="23"/>
      <c r="K1037" s="23"/>
    </row>
    <row r="1038" spans="10:11" ht="15" customHeight="1" x14ac:dyDescent="0.25">
      <c r="J1038" s="23"/>
      <c r="K1038" s="23"/>
    </row>
    <row r="1039" spans="10:11" ht="15" customHeight="1" x14ac:dyDescent="0.25">
      <c r="J1039" s="23"/>
      <c r="K1039" s="23"/>
    </row>
    <row r="1040" spans="10:11" ht="15" customHeight="1" x14ac:dyDescent="0.25">
      <c r="J1040" s="23"/>
      <c r="K1040" s="23"/>
    </row>
    <row r="1041" spans="10:11" ht="15" customHeight="1" x14ac:dyDescent="0.25">
      <c r="J1041" s="23"/>
      <c r="K1041" s="23"/>
    </row>
    <row r="1042" spans="10:11" ht="15" customHeight="1" x14ac:dyDescent="0.25">
      <c r="J1042" s="23"/>
      <c r="K1042" s="23"/>
    </row>
    <row r="1043" spans="10:11" ht="15" customHeight="1" x14ac:dyDescent="0.25">
      <c r="J1043" s="23"/>
      <c r="K1043" s="23"/>
    </row>
    <row r="1044" spans="10:11" ht="15" customHeight="1" x14ac:dyDescent="0.25">
      <c r="J1044" s="23"/>
      <c r="K1044" s="23"/>
    </row>
    <row r="1045" spans="10:11" ht="15" customHeight="1" x14ac:dyDescent="0.25">
      <c r="J1045" s="23"/>
      <c r="K1045" s="23"/>
    </row>
    <row r="1046" spans="10:11" ht="15" customHeight="1" x14ac:dyDescent="0.25">
      <c r="J1046" s="23"/>
      <c r="K1046" s="23"/>
    </row>
    <row r="1047" spans="10:11" ht="15" customHeight="1" x14ac:dyDescent="0.25">
      <c r="J1047" s="23"/>
      <c r="K1047" s="23"/>
    </row>
    <row r="1048" spans="10:11" ht="15" customHeight="1" x14ac:dyDescent="0.25">
      <c r="J1048" s="23"/>
      <c r="K1048" s="23"/>
    </row>
    <row r="1049" spans="10:11" ht="15" customHeight="1" x14ac:dyDescent="0.25">
      <c r="J1049" s="23"/>
      <c r="K1049" s="23"/>
    </row>
    <row r="1050" spans="10:11" ht="15" customHeight="1" x14ac:dyDescent="0.25">
      <c r="J1050" s="23"/>
      <c r="K1050" s="23"/>
    </row>
    <row r="1051" spans="10:11" ht="15" customHeight="1" x14ac:dyDescent="0.25">
      <c r="J1051" s="23"/>
      <c r="K1051" s="23"/>
    </row>
    <row r="1052" spans="10:11" ht="15" customHeight="1" x14ac:dyDescent="0.25">
      <c r="J1052" s="23"/>
      <c r="K1052" s="23"/>
    </row>
    <row r="1053" spans="10:11" ht="15" customHeight="1" x14ac:dyDescent="0.25">
      <c r="J1053" s="23"/>
      <c r="K1053" s="23"/>
    </row>
    <row r="1054" spans="10:11" ht="15" customHeight="1" x14ac:dyDescent="0.25">
      <c r="J1054" s="23"/>
      <c r="K1054" s="23"/>
    </row>
    <row r="1055" spans="10:11" ht="15" customHeight="1" x14ac:dyDescent="0.25">
      <c r="J1055" s="23"/>
      <c r="K1055" s="23"/>
    </row>
    <row r="1056" spans="10:11" ht="15" customHeight="1" x14ac:dyDescent="0.25">
      <c r="J1056" s="23"/>
      <c r="K1056" s="23"/>
    </row>
    <row r="1057" spans="10:11" ht="15" customHeight="1" x14ac:dyDescent="0.25">
      <c r="J1057" s="23"/>
      <c r="K1057" s="23"/>
    </row>
    <row r="1058" spans="10:11" ht="15" customHeight="1" x14ac:dyDescent="0.25">
      <c r="J1058" s="23"/>
      <c r="K1058" s="23"/>
    </row>
    <row r="1059" spans="10:11" ht="15" customHeight="1" x14ac:dyDescent="0.25">
      <c r="J1059" s="23"/>
      <c r="K1059" s="23"/>
    </row>
    <row r="1060" spans="10:11" ht="15" customHeight="1" x14ac:dyDescent="0.25">
      <c r="J1060" s="23"/>
      <c r="K1060" s="23"/>
    </row>
    <row r="1061" spans="10:11" ht="15" customHeight="1" x14ac:dyDescent="0.25">
      <c r="J1061" s="23"/>
      <c r="K1061" s="23"/>
    </row>
    <row r="1062" spans="10:11" ht="15" customHeight="1" x14ac:dyDescent="0.25">
      <c r="J1062" s="23"/>
      <c r="K1062" s="23"/>
    </row>
    <row r="1063" spans="10:11" ht="15" customHeight="1" x14ac:dyDescent="0.25">
      <c r="J1063" s="23"/>
      <c r="K1063" s="23"/>
    </row>
    <row r="1064" spans="10:11" ht="15" customHeight="1" x14ac:dyDescent="0.25">
      <c r="J1064" s="23"/>
      <c r="K1064" s="23"/>
    </row>
    <row r="1065" spans="10:11" ht="15" customHeight="1" x14ac:dyDescent="0.25">
      <c r="J1065" s="23"/>
      <c r="K1065" s="23"/>
    </row>
    <row r="1066" spans="10:11" ht="15" customHeight="1" x14ac:dyDescent="0.25">
      <c r="J1066" s="23"/>
      <c r="K1066" s="23"/>
    </row>
    <row r="1067" spans="10:11" ht="15" customHeight="1" x14ac:dyDescent="0.25">
      <c r="J1067" s="23"/>
      <c r="K1067" s="23"/>
    </row>
    <row r="1068" spans="10:11" ht="15" customHeight="1" x14ac:dyDescent="0.25">
      <c r="J1068" s="23"/>
      <c r="K1068" s="23"/>
    </row>
    <row r="1069" spans="10:11" ht="15" customHeight="1" x14ac:dyDescent="0.25">
      <c r="J1069" s="23"/>
      <c r="K1069" s="23"/>
    </row>
    <row r="1070" spans="10:11" ht="15" customHeight="1" x14ac:dyDescent="0.25">
      <c r="J1070" s="23"/>
      <c r="K1070" s="23"/>
    </row>
    <row r="1071" spans="10:11" ht="15" customHeight="1" x14ac:dyDescent="0.25">
      <c r="J1071" s="23"/>
      <c r="K1071" s="23"/>
    </row>
    <row r="1072" spans="10:11" ht="15" customHeight="1" x14ac:dyDescent="0.25">
      <c r="J1072" s="23"/>
      <c r="K1072" s="23"/>
    </row>
    <row r="1073" spans="10:11" ht="15" customHeight="1" x14ac:dyDescent="0.25">
      <c r="J1073" s="23"/>
      <c r="K1073" s="23"/>
    </row>
    <row r="1074" spans="10:11" ht="15" customHeight="1" x14ac:dyDescent="0.25">
      <c r="J1074" s="23"/>
      <c r="K1074" s="23"/>
    </row>
    <row r="1075" spans="10:11" ht="15" customHeight="1" x14ac:dyDescent="0.25">
      <c r="J1075" s="23"/>
      <c r="K1075" s="23"/>
    </row>
    <row r="1076" spans="10:11" ht="15" customHeight="1" x14ac:dyDescent="0.25">
      <c r="J1076" s="23"/>
      <c r="K1076" s="23"/>
    </row>
    <row r="1077" spans="10:11" ht="15" customHeight="1" x14ac:dyDescent="0.25">
      <c r="J1077" s="23"/>
      <c r="K1077" s="23"/>
    </row>
    <row r="1078" spans="10:11" ht="15" customHeight="1" x14ac:dyDescent="0.25">
      <c r="J1078" s="23"/>
      <c r="K1078" s="23"/>
    </row>
    <row r="1079" spans="10:11" ht="15" customHeight="1" x14ac:dyDescent="0.25">
      <c r="J1079" s="23"/>
      <c r="K1079" s="23"/>
    </row>
    <row r="1080" spans="10:11" ht="15" customHeight="1" x14ac:dyDescent="0.25">
      <c r="J1080" s="23"/>
      <c r="K1080" s="23"/>
    </row>
    <row r="1081" spans="10:11" ht="15" customHeight="1" x14ac:dyDescent="0.25">
      <c r="J1081" s="23"/>
      <c r="K1081" s="23"/>
    </row>
    <row r="1082" spans="10:11" ht="15" customHeight="1" x14ac:dyDescent="0.25">
      <c r="J1082" s="23"/>
      <c r="K1082" s="23"/>
    </row>
    <row r="1083" spans="10:11" ht="15" customHeight="1" x14ac:dyDescent="0.25">
      <c r="J1083" s="23"/>
      <c r="K1083" s="23"/>
    </row>
    <row r="1084" spans="10:11" ht="15" customHeight="1" x14ac:dyDescent="0.25">
      <c r="J1084" s="23"/>
      <c r="K1084" s="23"/>
    </row>
    <row r="1085" spans="10:11" ht="15" customHeight="1" x14ac:dyDescent="0.25">
      <c r="J1085" s="23"/>
      <c r="K1085" s="23"/>
    </row>
    <row r="1086" spans="10:11" ht="15" customHeight="1" x14ac:dyDescent="0.25">
      <c r="J1086" s="23"/>
      <c r="K1086" s="23"/>
    </row>
    <row r="1087" spans="10:11" ht="15" customHeight="1" x14ac:dyDescent="0.25">
      <c r="J1087" s="23"/>
      <c r="K1087" s="23"/>
    </row>
    <row r="1088" spans="10:11" ht="15" customHeight="1" x14ac:dyDescent="0.25">
      <c r="J1088" s="23"/>
      <c r="K1088" s="23"/>
    </row>
    <row r="1089" spans="10:11" ht="15" customHeight="1" x14ac:dyDescent="0.25">
      <c r="J1089" s="23"/>
      <c r="K1089" s="23"/>
    </row>
    <row r="1090" spans="10:11" ht="15" customHeight="1" x14ac:dyDescent="0.25">
      <c r="J1090" s="23"/>
      <c r="K1090" s="23"/>
    </row>
    <row r="1091" spans="10:11" ht="15" customHeight="1" x14ac:dyDescent="0.25">
      <c r="J1091" s="23"/>
      <c r="K1091" s="23"/>
    </row>
    <row r="1092" spans="10:11" ht="15" customHeight="1" x14ac:dyDescent="0.25">
      <c r="J1092" s="23"/>
      <c r="K1092" s="23"/>
    </row>
    <row r="1093" spans="10:11" ht="15" customHeight="1" x14ac:dyDescent="0.25">
      <c r="J1093" s="23"/>
      <c r="K1093" s="23"/>
    </row>
    <row r="1094" spans="10:11" ht="15" customHeight="1" x14ac:dyDescent="0.25">
      <c r="J1094" s="23"/>
      <c r="K1094" s="23"/>
    </row>
    <row r="1095" spans="10:11" ht="15" customHeight="1" x14ac:dyDescent="0.25">
      <c r="J1095" s="23"/>
      <c r="K1095" s="23"/>
    </row>
    <row r="1096" spans="10:11" ht="15" customHeight="1" x14ac:dyDescent="0.25">
      <c r="J1096" s="23"/>
      <c r="K1096" s="23"/>
    </row>
    <row r="1097" spans="10:11" ht="15" customHeight="1" x14ac:dyDescent="0.25">
      <c r="J1097" s="23"/>
      <c r="K1097" s="23"/>
    </row>
    <row r="1098" spans="10:11" ht="15" customHeight="1" x14ac:dyDescent="0.25">
      <c r="J1098" s="23"/>
      <c r="K1098" s="23"/>
    </row>
    <row r="1099" spans="10:11" ht="15" customHeight="1" x14ac:dyDescent="0.25">
      <c r="J1099" s="23"/>
      <c r="K1099" s="23"/>
    </row>
    <row r="1100" spans="10:11" ht="15" customHeight="1" x14ac:dyDescent="0.25">
      <c r="J1100" s="23"/>
      <c r="K1100" s="23"/>
    </row>
    <row r="1101" spans="10:11" ht="15" customHeight="1" x14ac:dyDescent="0.25">
      <c r="J1101" s="23"/>
      <c r="K1101" s="23"/>
    </row>
    <row r="1102" spans="10:11" ht="15" customHeight="1" x14ac:dyDescent="0.25">
      <c r="J1102" s="23"/>
      <c r="K1102" s="23"/>
    </row>
    <row r="1103" spans="10:11" ht="15" customHeight="1" x14ac:dyDescent="0.25">
      <c r="J1103" s="23"/>
      <c r="K1103" s="23"/>
    </row>
    <row r="1104" spans="10:11" ht="15" customHeight="1" x14ac:dyDescent="0.25">
      <c r="J1104" s="23"/>
      <c r="K1104" s="23"/>
    </row>
    <row r="1105" spans="10:11" ht="15" customHeight="1" x14ac:dyDescent="0.25">
      <c r="J1105" s="23"/>
      <c r="K1105" s="23"/>
    </row>
    <row r="1106" spans="10:11" ht="15" customHeight="1" x14ac:dyDescent="0.25">
      <c r="J1106" s="23"/>
      <c r="K1106" s="23"/>
    </row>
    <row r="1107" spans="10:11" ht="15" customHeight="1" x14ac:dyDescent="0.25">
      <c r="J1107" s="23"/>
      <c r="K1107" s="23"/>
    </row>
    <row r="1108" spans="10:11" ht="15" customHeight="1" x14ac:dyDescent="0.25">
      <c r="J1108" s="23"/>
      <c r="K1108" s="23"/>
    </row>
    <row r="1109" spans="10:11" ht="15" customHeight="1" x14ac:dyDescent="0.25">
      <c r="J1109" s="23"/>
      <c r="K1109" s="23"/>
    </row>
    <row r="1110" spans="10:11" ht="15" customHeight="1" x14ac:dyDescent="0.25">
      <c r="J1110" s="23"/>
      <c r="K1110" s="23"/>
    </row>
    <row r="1111" spans="10:11" ht="15" customHeight="1" x14ac:dyDescent="0.25">
      <c r="J1111" s="23"/>
      <c r="K1111" s="23"/>
    </row>
    <row r="1112" spans="10:11" ht="15" customHeight="1" x14ac:dyDescent="0.25">
      <c r="J1112" s="23"/>
      <c r="K1112" s="23"/>
    </row>
    <row r="1113" spans="10:11" ht="15" customHeight="1" x14ac:dyDescent="0.25">
      <c r="J1113" s="23"/>
      <c r="K1113" s="23"/>
    </row>
    <row r="1114" spans="10:11" ht="15" customHeight="1" x14ac:dyDescent="0.25">
      <c r="J1114" s="23"/>
      <c r="K1114" s="23"/>
    </row>
    <row r="1115" spans="10:11" ht="15" customHeight="1" x14ac:dyDescent="0.25">
      <c r="J1115" s="23"/>
      <c r="K1115" s="23"/>
    </row>
    <row r="1116" spans="10:11" ht="15" customHeight="1" x14ac:dyDescent="0.25">
      <c r="J1116" s="23"/>
      <c r="K1116" s="23"/>
    </row>
    <row r="1117" spans="10:11" ht="15" customHeight="1" x14ac:dyDescent="0.25">
      <c r="J1117" s="23"/>
      <c r="K1117" s="23"/>
    </row>
    <row r="1118" spans="10:11" ht="15" customHeight="1" x14ac:dyDescent="0.25">
      <c r="J1118" s="23"/>
      <c r="K1118" s="23"/>
    </row>
    <row r="1119" spans="10:11" ht="15" customHeight="1" x14ac:dyDescent="0.25">
      <c r="J1119" s="23"/>
      <c r="K1119" s="23"/>
    </row>
    <row r="1120" spans="10:11" ht="15" customHeight="1" x14ac:dyDescent="0.25">
      <c r="J1120" s="23"/>
      <c r="K1120" s="23"/>
    </row>
    <row r="1121" spans="10:11" ht="15" customHeight="1" x14ac:dyDescent="0.25">
      <c r="J1121" s="23"/>
      <c r="K1121" s="23"/>
    </row>
    <row r="1122" spans="10:11" ht="15" customHeight="1" x14ac:dyDescent="0.25">
      <c r="J1122" s="23"/>
      <c r="K1122" s="23"/>
    </row>
    <row r="1123" spans="10:11" ht="15" customHeight="1" x14ac:dyDescent="0.25">
      <c r="J1123" s="23"/>
      <c r="K1123" s="23"/>
    </row>
    <row r="1124" spans="10:11" ht="15" customHeight="1" x14ac:dyDescent="0.25">
      <c r="J1124" s="23"/>
      <c r="K1124" s="23"/>
    </row>
    <row r="1125" spans="10:11" ht="15" customHeight="1" x14ac:dyDescent="0.25">
      <c r="J1125" s="23"/>
      <c r="K1125" s="23"/>
    </row>
    <row r="1126" spans="10:11" ht="15" customHeight="1" x14ac:dyDescent="0.25">
      <c r="J1126" s="23"/>
      <c r="K1126" s="23"/>
    </row>
    <row r="1127" spans="10:11" ht="15" customHeight="1" x14ac:dyDescent="0.25">
      <c r="J1127" s="23"/>
      <c r="K1127" s="23"/>
    </row>
    <row r="1128" spans="10:11" ht="15" customHeight="1" x14ac:dyDescent="0.25">
      <c r="J1128" s="23"/>
      <c r="K1128" s="23"/>
    </row>
    <row r="1129" spans="10:11" ht="15" customHeight="1" x14ac:dyDescent="0.25">
      <c r="J1129" s="23"/>
      <c r="K1129" s="23"/>
    </row>
    <row r="1130" spans="10:11" ht="15" customHeight="1" x14ac:dyDescent="0.25">
      <c r="J1130" s="23"/>
      <c r="K1130" s="23"/>
    </row>
    <row r="1131" spans="10:11" ht="15" customHeight="1" x14ac:dyDescent="0.25">
      <c r="J1131" s="23"/>
      <c r="K1131" s="23"/>
    </row>
    <row r="1132" spans="10:11" ht="15" customHeight="1" x14ac:dyDescent="0.25">
      <c r="J1132" s="23"/>
      <c r="K1132" s="23"/>
    </row>
    <row r="1133" spans="10:11" ht="15" customHeight="1" x14ac:dyDescent="0.25">
      <c r="J1133" s="23"/>
      <c r="K1133" s="23"/>
    </row>
    <row r="1134" spans="10:11" ht="15" customHeight="1" x14ac:dyDescent="0.25">
      <c r="J1134" s="23"/>
      <c r="K1134" s="23"/>
    </row>
    <row r="1135" spans="10:11" ht="15" customHeight="1" x14ac:dyDescent="0.25">
      <c r="J1135" s="23"/>
      <c r="K1135" s="23"/>
    </row>
    <row r="1136" spans="10:11" ht="15" customHeight="1" x14ac:dyDescent="0.25">
      <c r="J1136" s="23"/>
      <c r="K1136" s="23"/>
    </row>
    <row r="1137" spans="10:11" ht="15" customHeight="1" x14ac:dyDescent="0.25">
      <c r="J1137" s="23"/>
      <c r="K1137" s="23"/>
    </row>
    <row r="1138" spans="10:11" ht="15" customHeight="1" x14ac:dyDescent="0.25">
      <c r="J1138" s="23"/>
      <c r="K1138" s="23"/>
    </row>
    <row r="1139" spans="10:11" ht="15" customHeight="1" x14ac:dyDescent="0.25">
      <c r="J1139" s="23"/>
      <c r="K1139" s="23"/>
    </row>
    <row r="1140" spans="10:11" ht="15" customHeight="1" x14ac:dyDescent="0.25">
      <c r="J1140" s="23"/>
      <c r="K1140" s="23"/>
    </row>
    <row r="1141" spans="10:11" ht="15" customHeight="1" x14ac:dyDescent="0.25">
      <c r="J1141" s="23"/>
      <c r="K1141" s="23"/>
    </row>
    <row r="1142" spans="10:11" ht="15" customHeight="1" x14ac:dyDescent="0.25">
      <c r="J1142" s="23"/>
      <c r="K1142" s="23"/>
    </row>
    <row r="1143" spans="10:11" ht="15" customHeight="1" x14ac:dyDescent="0.25">
      <c r="J1143" s="23"/>
      <c r="K1143" s="23"/>
    </row>
    <row r="1144" spans="10:11" ht="15" customHeight="1" x14ac:dyDescent="0.25">
      <c r="J1144" s="23"/>
      <c r="K1144" s="23"/>
    </row>
    <row r="1145" spans="10:11" ht="15" customHeight="1" x14ac:dyDescent="0.25">
      <c r="J1145" s="23"/>
      <c r="K1145" s="23"/>
    </row>
    <row r="1146" spans="10:11" ht="15" customHeight="1" x14ac:dyDescent="0.25">
      <c r="J1146" s="23"/>
      <c r="K1146" s="23"/>
    </row>
    <row r="1147" spans="10:11" ht="15" customHeight="1" x14ac:dyDescent="0.25">
      <c r="J1147" s="23"/>
      <c r="K1147" s="23"/>
    </row>
    <row r="1148" spans="10:11" ht="15" customHeight="1" x14ac:dyDescent="0.25">
      <c r="J1148" s="23"/>
      <c r="K1148" s="23"/>
    </row>
  </sheetData>
  <mergeCells count="116">
    <mergeCell ref="G22:G26"/>
    <mergeCell ref="B68:B72"/>
    <mergeCell ref="C68:C72"/>
    <mergeCell ref="D68:D72"/>
    <mergeCell ref="E68:E72"/>
    <mergeCell ref="F68:F72"/>
    <mergeCell ref="G68:G72"/>
    <mergeCell ref="M121:M122"/>
    <mergeCell ref="F5:F8"/>
    <mergeCell ref="G5:G8"/>
    <mergeCell ref="G27:G31"/>
    <mergeCell ref="G12:G16"/>
    <mergeCell ref="G17:G21"/>
    <mergeCell ref="G51:G54"/>
    <mergeCell ref="G58:G62"/>
    <mergeCell ref="F96:F99"/>
    <mergeCell ref="G108:G112"/>
    <mergeCell ref="G73:G77"/>
    <mergeCell ref="D22:D26"/>
    <mergeCell ref="E22:E26"/>
    <mergeCell ref="F22:F26"/>
    <mergeCell ref="G46:G50"/>
    <mergeCell ref="B63:B67"/>
    <mergeCell ref="C63:C67"/>
    <mergeCell ref="A1:I2"/>
    <mergeCell ref="A5:A8"/>
    <mergeCell ref="B5:B8"/>
    <mergeCell ref="C5:C8"/>
    <mergeCell ref="D5:D8"/>
    <mergeCell ref="E5:E8"/>
    <mergeCell ref="A12:A31"/>
    <mergeCell ref="B12:B16"/>
    <mergeCell ref="C12:C16"/>
    <mergeCell ref="D12:D16"/>
    <mergeCell ref="E12:E16"/>
    <mergeCell ref="F12:F16"/>
    <mergeCell ref="B27:B31"/>
    <mergeCell ref="C27:C31"/>
    <mergeCell ref="D27:D31"/>
    <mergeCell ref="E27:E31"/>
    <mergeCell ref="F27:F31"/>
    <mergeCell ref="B17:B21"/>
    <mergeCell ref="C17:C21"/>
    <mergeCell ref="D17:D21"/>
    <mergeCell ref="E17:E21"/>
    <mergeCell ref="F17:F21"/>
    <mergeCell ref="B22:B26"/>
    <mergeCell ref="C22:C26"/>
    <mergeCell ref="G63:G67"/>
    <mergeCell ref="A46:A54"/>
    <mergeCell ref="B46:B50"/>
    <mergeCell ref="C46:C50"/>
    <mergeCell ref="D46:D50"/>
    <mergeCell ref="E46:E50"/>
    <mergeCell ref="F46:F50"/>
    <mergeCell ref="B51:B54"/>
    <mergeCell ref="C51:C54"/>
    <mergeCell ref="D51:D54"/>
    <mergeCell ref="E51:E54"/>
    <mergeCell ref="F51:F54"/>
    <mergeCell ref="F58:F62"/>
    <mergeCell ref="B55:C55"/>
    <mergeCell ref="A58:A77"/>
    <mergeCell ref="B58:B62"/>
    <mergeCell ref="C58:C62"/>
    <mergeCell ref="D58:D62"/>
    <mergeCell ref="E58:E62"/>
    <mergeCell ref="B73:B77"/>
    <mergeCell ref="C73:C77"/>
    <mergeCell ref="D73:D77"/>
    <mergeCell ref="E73:E77"/>
    <mergeCell ref="D63:D67"/>
    <mergeCell ref="E63:E67"/>
    <mergeCell ref="F73:F77"/>
    <mergeCell ref="A96:A103"/>
    <mergeCell ref="B96:B99"/>
    <mergeCell ref="C96:C99"/>
    <mergeCell ref="D96:D99"/>
    <mergeCell ref="E96:E99"/>
    <mergeCell ref="A108:A116"/>
    <mergeCell ref="B108:B112"/>
    <mergeCell ref="C108:C112"/>
    <mergeCell ref="D108:D112"/>
    <mergeCell ref="E108:E112"/>
    <mergeCell ref="D100:D103"/>
    <mergeCell ref="E100:E103"/>
    <mergeCell ref="A86:A89"/>
    <mergeCell ref="B86:B89"/>
    <mergeCell ref="C86:C89"/>
    <mergeCell ref="D86:D89"/>
    <mergeCell ref="E86:E89"/>
    <mergeCell ref="F63:F67"/>
    <mergeCell ref="N121:N122"/>
    <mergeCell ref="J3:K3"/>
    <mergeCell ref="J10:K10"/>
    <mergeCell ref="J44:K44"/>
    <mergeCell ref="J56:K56"/>
    <mergeCell ref="J84:K84"/>
    <mergeCell ref="J94:K94"/>
    <mergeCell ref="J106:K106"/>
    <mergeCell ref="B113:B116"/>
    <mergeCell ref="C113:C116"/>
    <mergeCell ref="D113:D116"/>
    <mergeCell ref="E113:E116"/>
    <mergeCell ref="F113:F116"/>
    <mergeCell ref="G113:G116"/>
    <mergeCell ref="G96:G99"/>
    <mergeCell ref="B100:B103"/>
    <mergeCell ref="C100:C103"/>
    <mergeCell ref="B84:C84"/>
    <mergeCell ref="F86:F89"/>
    <mergeCell ref="G86:G89"/>
    <mergeCell ref="F100:F103"/>
    <mergeCell ref="G100:G103"/>
    <mergeCell ref="F108:F112"/>
    <mergeCell ref="B105:C105"/>
  </mergeCells>
  <pageMargins left="0.7" right="0.7" top="0.75" bottom="0.75" header="0.3" footer="0.3"/>
  <pageSetup paperSize="8" scale="51" fitToHeight="0" orientation="landscape" cellComments="asDisplayed" errors="dash" r:id="rId1"/>
  <rowBreaks count="1" manualBreakCount="1">
    <brk id="55" max="22" man="1"/>
  </rowBreaks>
  <colBreaks count="1" manualBreakCount="1">
    <brk id="11"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9d595bab66bab7f2c268fcee1e10bf36">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db44659eec184c6bf141b466197e48ce"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FC4244-C032-4B83-95BF-66EFF428BED2}">
  <ds:schemaRefs>
    <ds:schemaRef ds:uri="http://purl.org/dc/dcmitype/"/>
    <ds:schemaRef ds:uri="http://schemas.microsoft.com/office/2006/documentManagement/types"/>
    <ds:schemaRef ds:uri="1d8ebf77-cd33-4f18-bb2b-d077fe339d9a"/>
    <ds:schemaRef ds:uri="http://purl.org/dc/elements/1.1/"/>
    <ds:schemaRef ds:uri="http://schemas.microsoft.com/office/2006/metadata/properties"/>
    <ds:schemaRef ds:uri="6df68d03-0d94-44b1-a9a2-765e7690f201"/>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A616B6C-75A2-4683-A307-0B8476D6B290}">
  <ds:schemaRefs>
    <ds:schemaRef ds:uri="http://schemas.microsoft.com/sharepoint/v3/contenttype/forms"/>
  </ds:schemaRefs>
</ds:datastoreItem>
</file>

<file path=customXml/itemProps3.xml><?xml version="1.0" encoding="utf-8"?>
<ds:datastoreItem xmlns:ds="http://schemas.openxmlformats.org/officeDocument/2006/customXml" ds:itemID="{5E2CCFBF-FA41-4E7C-944F-B8082CFCF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SH LOGFRAME</vt:lpstr>
      <vt:lpstr>'SH LOGFRAME'!Print_Area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Maguire</dc:creator>
  <cp:lastModifiedBy>Faisal Alfakeeh</cp:lastModifiedBy>
  <dcterms:created xsi:type="dcterms:W3CDTF">2019-10-23T22:28:21Z</dcterms:created>
  <dcterms:modified xsi:type="dcterms:W3CDTF">2022-02-12T17:55:35Z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