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<sst xmlns="http://schemas.openxmlformats.org/spreadsheetml/2006/main" count="438" uniqueCount="178">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</sst>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31508138"/>
        <c:axId val="15137787"/>
      </c:barChart>
      <c:catAx>
        <c:axId val="3150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137787"/>
        <c:crosses val="autoZero"/>
        <c:auto val="1"/>
        <c:lblOffset val="100"/>
        <c:noMultiLvlLbl val="0"/>
      </c:catAx>
      <c:valAx>
        <c:axId val="15137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08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5398180"/>
        <c:axId val="51712709"/>
      </c:barChart>
      <c:catAx>
        <c:axId val="6539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12709"/>
        <c:crosses val="autoZero"/>
        <c:auto val="1"/>
        <c:lblOffset val="100"/>
        <c:noMultiLvlLbl val="0"/>
      </c:catAx>
      <c:valAx>
        <c:axId val="517127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98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955656"/>
        <c:axId val="51838857"/>
      </c:barChart>
      <c:catAx>
        <c:axId val="5795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38857"/>
        <c:crosses val="autoZero"/>
        <c:auto val="1"/>
        <c:lblOffset val="100"/>
        <c:noMultiLvlLbl val="0"/>
      </c:catAx>
      <c:valAx>
        <c:axId val="51838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55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896530"/>
        <c:axId val="38197859"/>
      </c:barChart>
      <c:catAx>
        <c:axId val="6389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97859"/>
        <c:crosses val="autoZero"/>
        <c:auto val="1"/>
        <c:lblOffset val="100"/>
        <c:noMultiLvlLbl val="0"/>
      </c:catAx>
      <c:valAx>
        <c:axId val="38197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96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236412"/>
        <c:axId val="7018845"/>
      </c:barChart>
      <c:catAx>
        <c:axId val="823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18845"/>
        <c:crosses val="autoZero"/>
        <c:auto val="1"/>
        <c:lblOffset val="100"/>
        <c:noMultiLvlLbl val="0"/>
      </c:catAx>
      <c:valAx>
        <c:axId val="70188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36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169606"/>
        <c:axId val="31655543"/>
      </c:barChart>
      <c:catAx>
        <c:axId val="6316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55543"/>
        <c:crosses val="autoZero"/>
        <c:auto val="1"/>
        <c:lblOffset val="100"/>
        <c:noMultiLvlLbl val="0"/>
      </c:catAx>
      <c:valAx>
        <c:axId val="316555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9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464432"/>
        <c:axId val="13962161"/>
      </c:barChart>
      <c:catAx>
        <c:axId val="164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62161"/>
        <c:crosses val="autoZero"/>
        <c:auto val="1"/>
        <c:lblOffset val="100"/>
        <c:noMultiLvlLbl val="0"/>
      </c:catAx>
      <c:valAx>
        <c:axId val="139621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550586"/>
        <c:axId val="57193227"/>
      </c:barChart>
      <c:catAx>
        <c:axId val="5855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3227"/>
        <c:crosses val="autoZero"/>
        <c:auto val="1"/>
        <c:lblOffset val="100"/>
        <c:noMultiLvlLbl val="0"/>
      </c:catAx>
      <c:valAx>
        <c:axId val="57193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0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976996"/>
        <c:axId val="2139781"/>
      </c:barChart>
      <c:catAx>
        <c:axId val="4497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9781"/>
        <c:crosses val="autoZero"/>
        <c:auto val="1"/>
        <c:lblOffset val="100"/>
        <c:noMultiLvlLbl val="0"/>
      </c:catAx>
      <c:valAx>
        <c:axId val="2139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7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258030"/>
        <c:axId val="39104543"/>
      </c:barChart>
      <c:catAx>
        <c:axId val="1925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04543"/>
        <c:crosses val="autoZero"/>
        <c:auto val="1"/>
        <c:lblOffset val="100"/>
        <c:noMultiLvlLbl val="0"/>
      </c:catAx>
      <c:valAx>
        <c:axId val="391045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5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396568"/>
        <c:axId val="13351385"/>
      </c:barChart>
      <c:catAx>
        <c:axId val="1639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51385"/>
        <c:crosses val="autoZero"/>
        <c:auto val="1"/>
        <c:lblOffset val="100"/>
        <c:noMultiLvlLbl val="0"/>
      </c:catAx>
      <c:valAx>
        <c:axId val="133513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053602"/>
        <c:axId val="7720371"/>
      </c:barChart>
      <c:catAx>
        <c:axId val="5305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0371"/>
        <c:crosses val="autoZero"/>
        <c:auto val="1"/>
        <c:lblOffset val="100"/>
        <c:noMultiLvlLbl val="0"/>
      </c:catAx>
      <c:valAx>
        <c:axId val="7720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3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2761198"/>
        <c:axId val="27979871"/>
      </c:barChart>
      <c:catAx>
        <c:axId val="6276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79871"/>
        <c:crosses val="autoZero"/>
        <c:auto val="1"/>
        <c:lblOffset val="100"/>
        <c:noMultiLvlLbl val="0"/>
      </c:catAx>
      <c:valAx>
        <c:axId val="27979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74476"/>
        <c:axId val="21370285"/>
      </c:barChart>
      <c:catAx>
        <c:axId val="237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70285"/>
        <c:crosses val="autoZero"/>
        <c:auto val="1"/>
        <c:lblOffset val="100"/>
        <c:noMultiLvlLbl val="0"/>
      </c:catAx>
      <c:valAx>
        <c:axId val="21370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4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114838"/>
        <c:axId val="53271495"/>
      </c:barChart>
      <c:catAx>
        <c:axId val="5811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1495"/>
        <c:crosses val="autoZero"/>
        <c:auto val="1"/>
        <c:lblOffset val="100"/>
        <c:noMultiLvlLbl val="0"/>
      </c:catAx>
      <c:valAx>
        <c:axId val="532714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14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681408"/>
        <c:axId val="20023809"/>
      </c:barChart>
      <c:catAx>
        <c:axId val="968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23809"/>
        <c:crosses val="autoZero"/>
        <c:auto val="1"/>
        <c:lblOffset val="100"/>
        <c:noMultiLvlLbl val="0"/>
      </c:catAx>
      <c:valAx>
        <c:axId val="200238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81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996554"/>
        <c:axId val="11315803"/>
      </c:barChart>
      <c:catAx>
        <c:axId val="45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5803"/>
        <c:crosses val="autoZero"/>
        <c:auto val="1"/>
        <c:lblOffset val="100"/>
        <c:noMultiLvlLbl val="0"/>
      </c:catAx>
      <c:valAx>
        <c:axId val="113158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96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733364"/>
        <c:axId val="44164821"/>
      </c:barChart>
      <c:catAx>
        <c:axId val="3473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64821"/>
        <c:crosses val="autoZero"/>
        <c:auto val="1"/>
        <c:lblOffset val="100"/>
        <c:noMultiLvlLbl val="0"/>
      </c:catAx>
      <c:valAx>
        <c:axId val="44164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33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939070"/>
        <c:axId val="20580719"/>
      </c:barChart>
      <c:catAx>
        <c:axId val="61939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0719"/>
        <c:crosses val="autoZero"/>
        <c:auto val="1"/>
        <c:lblOffset val="100"/>
        <c:noMultiLvlLbl val="0"/>
      </c:catAx>
      <c:valAx>
        <c:axId val="205807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39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008744"/>
        <c:axId val="56425513"/>
      </c:barChart>
      <c:catAx>
        <c:axId val="51008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25513"/>
        <c:crosses val="autoZero"/>
        <c:auto val="1"/>
        <c:lblOffset val="100"/>
        <c:noMultiLvlLbl val="0"/>
      </c:catAx>
      <c:valAx>
        <c:axId val="564255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8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067570"/>
        <c:axId val="7063811"/>
      </c:barChart>
      <c:catAx>
        <c:axId val="380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3811"/>
        <c:crosses val="autoZero"/>
        <c:auto val="1"/>
        <c:lblOffset val="100"/>
        <c:noMultiLvlLbl val="0"/>
      </c:catAx>
      <c:valAx>
        <c:axId val="7063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67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574300"/>
        <c:axId val="35297789"/>
      </c:barChart>
      <c:catAx>
        <c:axId val="6357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97789"/>
        <c:crosses val="autoZero"/>
        <c:auto val="1"/>
        <c:lblOffset val="100"/>
        <c:noMultiLvlLbl val="0"/>
      </c:catAx>
      <c:valAx>
        <c:axId val="35297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7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49244646"/>
        <c:axId val="40548631"/>
      </c:barChart>
      <c:catAx>
        <c:axId val="4924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48631"/>
        <c:crosses val="autoZero"/>
        <c:auto val="1"/>
        <c:lblOffset val="100"/>
        <c:noMultiLvlLbl val="0"/>
      </c:catAx>
      <c:valAx>
        <c:axId val="40548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44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0492248"/>
        <c:axId val="51777049"/>
      </c:barChart>
      <c:catAx>
        <c:axId val="5049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77049"/>
        <c:crosses val="autoZero"/>
        <c:auto val="1"/>
        <c:lblOffset val="100"/>
        <c:noMultiLvlLbl val="0"/>
      </c:catAx>
      <c:valAx>
        <c:axId val="517770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92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29393360"/>
        <c:axId val="63213649"/>
      </c:barChart>
      <c:catAx>
        <c:axId val="29393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13649"/>
        <c:crosses val="autoZero"/>
        <c:auto val="1"/>
        <c:lblOffset val="100"/>
        <c:noMultiLvlLbl val="0"/>
      </c:catAx>
      <c:valAx>
        <c:axId val="63213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93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32051930"/>
        <c:axId val="20031915"/>
      </c:barChart>
      <c:catAx>
        <c:axId val="3205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31915"/>
        <c:crosses val="autoZero"/>
        <c:auto val="1"/>
        <c:lblOffset val="100"/>
        <c:noMultiLvlLbl val="0"/>
      </c:catAx>
      <c:valAx>
        <c:axId val="20031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5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6069508"/>
        <c:axId val="11972389"/>
      </c:barChart>
      <c:catAx>
        <c:axId val="4606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2389"/>
        <c:crosses val="autoZero"/>
        <c:auto val="1"/>
        <c:lblOffset val="100"/>
        <c:noMultiLvlLbl val="0"/>
      </c:catAx>
      <c:valAx>
        <c:axId val="11972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69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642638"/>
        <c:axId val="30239423"/>
      </c:barChart>
      <c:catAx>
        <c:axId val="40642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39423"/>
        <c:crosses val="autoZero"/>
        <c:auto val="1"/>
        <c:lblOffset val="100"/>
        <c:noMultiLvlLbl val="0"/>
      </c:catAx>
      <c:valAx>
        <c:axId val="30239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2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19352"/>
        <c:axId val="33474169"/>
      </c:barChart>
      <c:catAx>
        <c:axId val="371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74169"/>
        <c:crosses val="autoZero"/>
        <c:auto val="1"/>
        <c:lblOffset val="100"/>
        <c:noMultiLvlLbl val="0"/>
      </c:catAx>
      <c:valAx>
        <c:axId val="334741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832066"/>
        <c:axId val="27053139"/>
      </c:barChart>
      <c:catAx>
        <c:axId val="32832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3139"/>
        <c:crosses val="autoZero"/>
        <c:auto val="1"/>
        <c:lblOffset val="100"/>
        <c:noMultiLvlLbl val="0"/>
      </c:catAx>
      <c:valAx>
        <c:axId val="270531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32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151660"/>
        <c:axId val="43820621"/>
      </c:barChart>
      <c:catAx>
        <c:axId val="4215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20621"/>
        <c:crosses val="autoZero"/>
        <c:auto val="1"/>
        <c:lblOffset val="100"/>
        <c:noMultiLvlLbl val="0"/>
      </c:catAx>
      <c:valAx>
        <c:axId val="438206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51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841270"/>
        <c:axId val="59809383"/>
      </c:barChart>
      <c:catAx>
        <c:axId val="58841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9383"/>
        <c:crosses val="autoZero"/>
        <c:auto val="1"/>
        <c:lblOffset val="100"/>
        <c:noMultiLvlLbl val="0"/>
      </c:catAx>
      <c:valAx>
        <c:axId val="59809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1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13536"/>
        <c:axId val="12721825"/>
      </c:barChart>
      <c:catAx>
        <c:axId val="141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21825"/>
        <c:crosses val="autoZero"/>
        <c:auto val="1"/>
        <c:lblOffset val="100"/>
        <c:noMultiLvlLbl val="0"/>
      </c:catAx>
      <c:valAx>
        <c:axId val="12721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3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387562"/>
        <c:axId val="23834875"/>
      </c:barChart>
      <c:catAx>
        <c:axId val="473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34875"/>
        <c:crosses val="autoZero"/>
        <c:auto val="1"/>
        <c:lblOffset val="100"/>
        <c:noMultiLvlLbl val="0"/>
      </c:catAx>
      <c:valAx>
        <c:axId val="238348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87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63340258"/>
        <c:axId val="33191411"/>
      </c:barChart>
      <c:catAx>
        <c:axId val="63340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91411"/>
        <c:crosses val="autoZero"/>
        <c:auto val="1"/>
        <c:lblOffset val="100"/>
        <c:noMultiLvlLbl val="0"/>
      </c:catAx>
      <c:valAx>
        <c:axId val="33191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40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187284"/>
        <c:axId val="51576693"/>
      </c:barChart>
      <c:catAx>
        <c:axId val="1318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6693"/>
        <c:crosses val="autoZero"/>
        <c:auto val="1"/>
        <c:lblOffset val="100"/>
        <c:noMultiLvlLbl val="0"/>
      </c:catAx>
      <c:valAx>
        <c:axId val="515766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87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537054"/>
        <c:axId val="16962575"/>
      </c:barChart>
      <c:catAx>
        <c:axId val="6153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62575"/>
        <c:crosses val="autoZero"/>
        <c:auto val="1"/>
        <c:lblOffset val="100"/>
        <c:noMultiLvlLbl val="0"/>
      </c:catAx>
      <c:valAx>
        <c:axId val="16962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3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8445448"/>
        <c:axId val="31791305"/>
      </c:barChart>
      <c:catAx>
        <c:axId val="1844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91305"/>
        <c:crosses val="autoZero"/>
        <c:auto val="1"/>
        <c:lblOffset val="100"/>
        <c:noMultiLvlLbl val="0"/>
      </c:catAx>
      <c:valAx>
        <c:axId val="31791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5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7686290"/>
        <c:axId val="24958883"/>
      </c:barChart>
      <c:catAx>
        <c:axId val="17686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8883"/>
        <c:crosses val="autoZero"/>
        <c:auto val="1"/>
        <c:lblOffset val="100"/>
        <c:noMultiLvlLbl val="0"/>
      </c:catAx>
      <c:valAx>
        <c:axId val="24958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6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3303356"/>
        <c:axId val="8403613"/>
      </c:barChart>
      <c:catAx>
        <c:axId val="2330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03613"/>
        <c:crosses val="autoZero"/>
        <c:auto val="1"/>
        <c:lblOffset val="100"/>
        <c:noMultiLvlLbl val="0"/>
      </c:catAx>
      <c:valAx>
        <c:axId val="84036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03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8523654"/>
        <c:axId val="9604023"/>
      </c:barChart>
      <c:catAx>
        <c:axId val="852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04023"/>
        <c:crosses val="autoZero"/>
        <c:auto val="1"/>
        <c:lblOffset val="100"/>
        <c:noMultiLvlLbl val="0"/>
      </c:catAx>
      <c:valAx>
        <c:axId val="9604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2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9327344"/>
        <c:axId val="39728369"/>
      </c:barChart>
      <c:catAx>
        <c:axId val="19327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28369"/>
        <c:crosses val="autoZero"/>
        <c:auto val="1"/>
        <c:lblOffset val="100"/>
        <c:noMultiLvlLbl val="0"/>
      </c:catAx>
      <c:valAx>
        <c:axId val="397283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27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011002"/>
        <c:axId val="63881291"/>
      </c:barChart>
      <c:catAx>
        <c:axId val="22011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1291"/>
        <c:crosses val="autoZero"/>
        <c:auto val="1"/>
        <c:lblOffset val="100"/>
        <c:noMultiLvlLbl val="0"/>
      </c:catAx>
      <c:valAx>
        <c:axId val="63881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1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060708"/>
        <c:axId val="7002053"/>
      </c:barChart>
      <c:catAx>
        <c:axId val="38060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02053"/>
        <c:crosses val="autoZero"/>
        <c:auto val="1"/>
        <c:lblOffset val="100"/>
        <c:noMultiLvlLbl val="0"/>
      </c:catAx>
      <c:valAx>
        <c:axId val="70020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60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018478"/>
        <c:axId val="30295391"/>
      </c:barChart>
      <c:catAx>
        <c:axId val="6301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95391"/>
        <c:crosses val="autoZero"/>
        <c:auto val="1"/>
        <c:lblOffset val="100"/>
        <c:noMultiLvlLbl val="0"/>
      </c:catAx>
      <c:valAx>
        <c:axId val="302953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1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0287244"/>
        <c:axId val="4149741"/>
      </c:barChart>
      <c:catAx>
        <c:axId val="3028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9741"/>
        <c:crosses val="autoZero"/>
        <c:auto val="1"/>
        <c:lblOffset val="100"/>
        <c:noMultiLvlLbl val="0"/>
      </c:catAx>
      <c:valAx>
        <c:axId val="41497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87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23064"/>
        <c:axId val="38007577"/>
      </c:barChart>
      <c:catAx>
        <c:axId val="422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7577"/>
        <c:crosses val="autoZero"/>
        <c:auto val="1"/>
        <c:lblOffset val="100"/>
        <c:noMultiLvlLbl val="0"/>
      </c:catAx>
      <c:valAx>
        <c:axId val="380075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3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23874"/>
        <c:axId val="58714867"/>
      </c:barChart>
      <c:catAx>
        <c:axId val="652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4867"/>
        <c:crosses val="autoZero"/>
        <c:auto val="1"/>
        <c:lblOffset val="100"/>
        <c:noMultiLvlLbl val="0"/>
      </c:catAx>
      <c:valAx>
        <c:axId val="58714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3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671756"/>
        <c:axId val="58283757"/>
      </c:barChart>
      <c:catAx>
        <c:axId val="5867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83757"/>
        <c:crosses val="autoZero"/>
        <c:auto val="1"/>
        <c:lblOffset val="100"/>
        <c:noMultiLvlLbl val="0"/>
      </c:catAx>
      <c:valAx>
        <c:axId val="582837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71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791766"/>
        <c:axId val="23363847"/>
      </c:barChart>
      <c:catAx>
        <c:axId val="5479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63847"/>
        <c:crosses val="autoZero"/>
        <c:auto val="1"/>
        <c:lblOffset val="100"/>
        <c:noMultiLvlLbl val="0"/>
      </c:catAx>
      <c:valAx>
        <c:axId val="23363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9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948032"/>
        <c:axId val="13423425"/>
      </c:barChart>
      <c:catAx>
        <c:axId val="894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23425"/>
        <c:crosses val="autoZero"/>
        <c:auto val="1"/>
        <c:lblOffset val="100"/>
        <c:noMultiLvlLbl val="0"/>
      </c:catAx>
      <c:valAx>
        <c:axId val="134234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48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701962"/>
        <c:axId val="13555611"/>
      </c:barChart>
      <c:catAx>
        <c:axId val="537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55611"/>
        <c:crosses val="autoZero"/>
        <c:auto val="1"/>
        <c:lblOffset val="100"/>
        <c:noMultiLvlLbl val="0"/>
      </c:catAx>
      <c:valAx>
        <c:axId val="13555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01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891636"/>
        <c:axId val="24262677"/>
      </c:barChart>
      <c:catAx>
        <c:axId val="5489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2677"/>
        <c:crosses val="autoZero"/>
        <c:auto val="1"/>
        <c:lblOffset val="100"/>
        <c:noMultiLvlLbl val="0"/>
      </c:catAx>
      <c:valAx>
        <c:axId val="24262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91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037502"/>
        <c:axId val="19119791"/>
      </c:barChart>
      <c:catAx>
        <c:axId val="17037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19791"/>
        <c:crosses val="autoZero"/>
        <c:auto val="1"/>
        <c:lblOffset val="100"/>
        <c:noMultiLvlLbl val="0"/>
      </c:catAx>
      <c:valAx>
        <c:axId val="191197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37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860392"/>
        <c:axId val="5199209"/>
      </c:barChart>
      <c:catAx>
        <c:axId val="3786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9209"/>
        <c:crosses val="autoZero"/>
        <c:auto val="1"/>
        <c:lblOffset val="100"/>
        <c:noMultiLvlLbl val="0"/>
      </c:catAx>
      <c:valAx>
        <c:axId val="51992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60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792882"/>
        <c:axId val="18482755"/>
      </c:barChart>
      <c:catAx>
        <c:axId val="4679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2755"/>
        <c:crosses val="autoZero"/>
        <c:auto val="1"/>
        <c:lblOffset val="100"/>
        <c:noMultiLvlLbl val="0"/>
      </c:catAx>
      <c:valAx>
        <c:axId val="184827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92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347670"/>
        <c:axId val="584711"/>
      </c:barChart>
      <c:catAx>
        <c:axId val="373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1"/>
        <c:crosses val="autoZero"/>
        <c:auto val="1"/>
        <c:lblOffset val="100"/>
        <c:noMultiLvlLbl val="0"/>
      </c:catAx>
      <c:valAx>
        <c:axId val="584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47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127068"/>
        <c:axId val="20708157"/>
      </c:barChart>
      <c:catAx>
        <c:axId val="321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08157"/>
        <c:crosses val="autoZero"/>
        <c:auto val="1"/>
        <c:lblOffset val="100"/>
        <c:noMultiLvlLbl val="0"/>
      </c:catAx>
      <c:valAx>
        <c:axId val="20708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2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155686"/>
        <c:axId val="66747991"/>
      </c:barChart>
      <c:catAx>
        <c:axId val="5215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7991"/>
        <c:crosses val="autoZero"/>
        <c:auto val="1"/>
        <c:lblOffset val="100"/>
        <c:noMultiLvlLbl val="0"/>
      </c:catAx>
      <c:valAx>
        <c:axId val="667479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55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861008"/>
        <c:axId val="37878161"/>
      </c:barChart>
      <c:catAx>
        <c:axId val="6386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78161"/>
        <c:crosses val="autoZero"/>
        <c:auto val="1"/>
        <c:lblOffset val="100"/>
        <c:noMultiLvlLbl val="0"/>
      </c:catAx>
      <c:valAx>
        <c:axId val="378781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6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59130"/>
        <c:axId val="48232171"/>
      </c:barChart>
      <c:catAx>
        <c:axId val="535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2171"/>
        <c:crosses val="autoZero"/>
        <c:auto val="1"/>
        <c:lblOffset val="100"/>
        <c:noMultiLvlLbl val="0"/>
      </c:catAx>
      <c:valAx>
        <c:axId val="482321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9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436356"/>
        <c:axId val="14491749"/>
      </c:barChart>
      <c:catAx>
        <c:axId val="31436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91749"/>
        <c:crosses val="autoZero"/>
        <c:auto val="1"/>
        <c:lblOffset val="100"/>
        <c:noMultiLvlLbl val="0"/>
      </c:catAx>
      <c:valAx>
        <c:axId val="14491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36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316878"/>
        <c:axId val="32980991"/>
      </c:barChart>
      <c:catAx>
        <c:axId val="6331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80991"/>
        <c:crosses val="autoZero"/>
        <c:auto val="1"/>
        <c:lblOffset val="100"/>
        <c:noMultiLvlLbl val="0"/>
      </c:catAx>
      <c:valAx>
        <c:axId val="32980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16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393464"/>
        <c:axId val="54214585"/>
      </c:barChart>
      <c:catAx>
        <c:axId val="2839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4585"/>
        <c:crosses val="autoZero"/>
        <c:auto val="1"/>
        <c:lblOffset val="100"/>
        <c:noMultiLvlLbl val="0"/>
      </c:catAx>
      <c:valAx>
        <c:axId val="542145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9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169218"/>
        <c:axId val="29305235"/>
      </c:barChart>
      <c:catAx>
        <c:axId val="1816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05235"/>
        <c:crosses val="autoZero"/>
        <c:auto val="1"/>
        <c:lblOffset val="100"/>
        <c:noMultiLvlLbl val="0"/>
      </c:catAx>
      <c:valAx>
        <c:axId val="29305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6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420524"/>
        <c:axId val="24913805"/>
      </c:barChart>
      <c:catAx>
        <c:axId val="6242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13805"/>
        <c:crosses val="autoZero"/>
        <c:auto val="1"/>
        <c:lblOffset val="100"/>
        <c:noMultiLvlLbl val="0"/>
      </c:catAx>
      <c:valAx>
        <c:axId val="249138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20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897654"/>
        <c:axId val="4752295"/>
      </c:barChart>
      <c:catAx>
        <c:axId val="2289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2295"/>
        <c:crosses val="autoZero"/>
        <c:auto val="1"/>
        <c:lblOffset val="100"/>
        <c:noMultiLvlLbl val="0"/>
      </c:catAx>
      <c:valAx>
        <c:axId val="475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7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62400"/>
        <c:axId val="47361601"/>
      </c:barChart>
      <c:catAx>
        <c:axId val="5262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61601"/>
        <c:crosses val="autoZero"/>
        <c:auto val="1"/>
        <c:lblOffset val="100"/>
        <c:noMultiLvlLbl val="0"/>
      </c:catAx>
      <c:valAx>
        <c:axId val="47361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2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770656"/>
        <c:axId val="49391585"/>
      </c:barChart>
      <c:catAx>
        <c:axId val="42770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1585"/>
        <c:crosses val="autoZero"/>
        <c:auto val="1"/>
        <c:lblOffset val="100"/>
        <c:noMultiLvlLbl val="0"/>
      </c:catAx>
      <c:valAx>
        <c:axId val="493915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0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871082"/>
        <c:axId val="41295419"/>
      </c:barChart>
      <c:catAx>
        <c:axId val="418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95419"/>
        <c:crosses val="autoZero"/>
        <c:auto val="1"/>
        <c:lblOffset val="100"/>
        <c:noMultiLvlLbl val="0"/>
      </c:catAx>
      <c:valAx>
        <c:axId val="412954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71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114452"/>
        <c:axId val="56594613"/>
      </c:barChart>
      <c:catAx>
        <c:axId val="36114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4613"/>
        <c:crosses val="autoZero"/>
        <c:auto val="1"/>
        <c:lblOffset val="100"/>
        <c:noMultiLvlLbl val="0"/>
      </c:catAx>
      <c:valAx>
        <c:axId val="565946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14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589470"/>
        <c:axId val="20760911"/>
      </c:barChart>
      <c:catAx>
        <c:axId val="39589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0911"/>
        <c:crosses val="autoZero"/>
        <c:auto val="1"/>
        <c:lblOffset val="100"/>
        <c:noMultiLvlLbl val="0"/>
      </c:catAx>
      <c:valAx>
        <c:axId val="20760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89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630472"/>
        <c:axId val="3912201"/>
      </c:barChart>
      <c:catAx>
        <c:axId val="5263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2201"/>
        <c:crosses val="autoZero"/>
        <c:auto val="1"/>
        <c:lblOffset val="100"/>
        <c:noMultiLvlLbl val="0"/>
      </c:catAx>
      <c:valAx>
        <c:axId val="3912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30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209810"/>
        <c:axId val="48452835"/>
      </c:barChart>
      <c:catAx>
        <c:axId val="3520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52835"/>
        <c:crosses val="autoZero"/>
        <c:auto val="1"/>
        <c:lblOffset val="100"/>
        <c:noMultiLvlLbl val="0"/>
      </c:catAx>
      <c:valAx>
        <c:axId val="484528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9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422332"/>
        <c:axId val="32365533"/>
      </c:barChart>
      <c:catAx>
        <c:axId val="3342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65533"/>
        <c:crosses val="autoZero"/>
        <c:auto val="1"/>
        <c:lblOffset val="100"/>
        <c:noMultiLvlLbl val="0"/>
      </c:catAx>
      <c:valAx>
        <c:axId val="32365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22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854342"/>
        <c:axId val="4362487"/>
      </c:barChart>
      <c:catAx>
        <c:axId val="2285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2487"/>
        <c:crosses val="autoZero"/>
        <c:auto val="1"/>
        <c:lblOffset val="100"/>
        <c:noMultiLvlLbl val="0"/>
      </c:catAx>
      <c:valAx>
        <c:axId val="43624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54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262384"/>
        <c:axId val="17817137"/>
      </c:barChart>
      <c:catAx>
        <c:axId val="3926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17137"/>
        <c:crosses val="autoZero"/>
        <c:auto val="1"/>
        <c:lblOffset val="100"/>
        <c:noMultiLvlLbl val="0"/>
      </c:catAx>
      <c:valAx>
        <c:axId val="17817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136506"/>
        <c:axId val="33901963"/>
      </c:barChart>
      <c:catAx>
        <c:axId val="2613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01963"/>
        <c:crosses val="autoZero"/>
        <c:auto val="1"/>
        <c:lblOffset val="100"/>
        <c:noMultiLvlLbl val="0"/>
      </c:catAx>
      <c:valAx>
        <c:axId val="339019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601226"/>
        <c:axId val="11084443"/>
      </c:barChart>
      <c:catAx>
        <c:axId val="2360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84443"/>
        <c:crosses val="autoZero"/>
        <c:auto val="1"/>
        <c:lblOffset val="100"/>
        <c:noMultiLvlLbl val="0"/>
      </c:catAx>
      <c:valAx>
        <c:axId val="110844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0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682212"/>
        <c:axId val="61704453"/>
      </c:barChart>
      <c:catAx>
        <c:axId val="3668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4453"/>
        <c:crosses val="autoZero"/>
        <c:auto val="1"/>
        <c:lblOffset val="100"/>
        <c:noMultiLvlLbl val="0"/>
      </c:catAx>
      <c:valAx>
        <c:axId val="617044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82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469166"/>
        <c:axId val="32004767"/>
      </c:barChart>
      <c:catAx>
        <c:axId val="1846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4767"/>
        <c:crosses val="autoZero"/>
        <c:auto val="1"/>
        <c:lblOffset val="100"/>
        <c:noMultiLvlLbl val="0"/>
      </c:catAx>
      <c:valAx>
        <c:axId val="320047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9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607448"/>
        <c:axId val="42249305"/>
      </c:barChart>
      <c:catAx>
        <c:axId val="1960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49305"/>
        <c:crosses val="autoZero"/>
        <c:auto val="1"/>
        <c:lblOffset val="100"/>
        <c:noMultiLvlLbl val="0"/>
      </c:catAx>
      <c:valAx>
        <c:axId val="42249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07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44699426"/>
        <c:axId val="66750515"/>
      </c:barChart>
      <c:catAx>
        <c:axId val="4469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0515"/>
        <c:crosses val="autoZero"/>
        <c:auto val="1"/>
        <c:lblOffset val="100"/>
        <c:noMultiLvlLbl val="0"/>
      </c:catAx>
      <c:valAx>
        <c:axId val="66750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9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63883724"/>
        <c:axId val="38082605"/>
      </c:barChart>
      <c:catAx>
        <c:axId val="6388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82605"/>
        <c:crosses val="autoZero"/>
        <c:auto val="1"/>
        <c:lblOffset val="100"/>
        <c:noMultiLvlLbl val="0"/>
      </c:catAx>
      <c:valAx>
        <c:axId val="38082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3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7199126"/>
        <c:axId val="64792135"/>
      </c:barChart>
      <c:catAx>
        <c:axId val="7199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2135"/>
        <c:crosses val="autoZero"/>
        <c:auto val="1"/>
        <c:lblOffset val="100"/>
        <c:noMultiLvlLbl val="0"/>
      </c:catAx>
      <c:valAx>
        <c:axId val="64792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99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6258304"/>
        <c:axId val="13671553"/>
      </c:barChart>
      <c:catAx>
        <c:axId val="4625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71553"/>
        <c:crosses val="autoZero"/>
        <c:auto val="1"/>
        <c:lblOffset val="100"/>
        <c:noMultiLvlLbl val="0"/>
      </c:catAx>
      <c:valAx>
        <c:axId val="13671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8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935114"/>
        <c:axId val="33653979"/>
      </c:barChart>
      <c:catAx>
        <c:axId val="5593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53979"/>
        <c:crosses val="autoZero"/>
        <c:auto val="1"/>
        <c:lblOffset val="100"/>
        <c:noMultiLvlLbl val="0"/>
      </c:catAx>
      <c:valAx>
        <c:axId val="33653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35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450356"/>
        <c:axId val="41617749"/>
      </c:barChart>
      <c:catAx>
        <c:axId val="3445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17749"/>
        <c:crosses val="autoZero"/>
        <c:auto val="1"/>
        <c:lblOffset val="100"/>
        <c:noMultiLvlLbl val="0"/>
      </c:catAx>
      <c:valAx>
        <c:axId val="416177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50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015422"/>
        <c:axId val="15594479"/>
      </c:barChart>
      <c:catAx>
        <c:axId val="3901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4479"/>
        <c:crosses val="autoZero"/>
        <c:auto val="1"/>
        <c:lblOffset val="100"/>
        <c:noMultiLvlLbl val="0"/>
      </c:catAx>
      <c:valAx>
        <c:axId val="15594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5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651124"/>
        <c:axId val="25424661"/>
      </c:barChart>
      <c:catAx>
        <c:axId val="3265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24661"/>
        <c:crosses val="autoZero"/>
        <c:auto val="1"/>
        <c:lblOffset val="100"/>
        <c:noMultiLvlLbl val="0"/>
      </c:catAx>
      <c:valAx>
        <c:axId val="254246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1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32584"/>
        <c:axId val="55193257"/>
      </c:barChart>
      <c:catAx>
        <c:axId val="613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93257"/>
        <c:crosses val="autoZero"/>
        <c:auto val="1"/>
        <c:lblOffset val="100"/>
        <c:noMultiLvlLbl val="0"/>
      </c:catAx>
      <c:valAx>
        <c:axId val="551932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977266"/>
        <c:axId val="41468803"/>
      </c:barChart>
      <c:catAx>
        <c:axId val="2697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68803"/>
        <c:crosses val="autoZero"/>
        <c:auto val="1"/>
        <c:lblOffset val="100"/>
        <c:noMultiLvlLbl val="0"/>
      </c:catAx>
      <c:valAx>
        <c:axId val="41468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77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674908"/>
        <c:axId val="3529853"/>
      </c:barChart>
      <c:catAx>
        <c:axId val="3767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9853"/>
        <c:crosses val="autoZero"/>
        <c:auto val="1"/>
        <c:lblOffset val="100"/>
        <c:noMultiLvlLbl val="0"/>
      </c:catAx>
      <c:valAx>
        <c:axId val="35298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74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768678"/>
        <c:axId val="17482647"/>
      </c:barChart>
      <c:catAx>
        <c:axId val="3176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2647"/>
        <c:crosses val="autoZero"/>
        <c:auto val="1"/>
        <c:lblOffset val="100"/>
        <c:noMultiLvlLbl val="0"/>
      </c:catAx>
      <c:valAx>
        <c:axId val="174826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6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126096"/>
        <c:axId val="6808273"/>
      </c:barChart>
      <c:catAx>
        <c:axId val="2312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8273"/>
        <c:crosses val="autoZero"/>
        <c:auto val="1"/>
        <c:lblOffset val="100"/>
        <c:noMultiLvlLbl val="0"/>
      </c:catAx>
      <c:valAx>
        <c:axId val="68082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6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274458"/>
        <c:axId val="14599211"/>
      </c:barChart>
      <c:catAx>
        <c:axId val="612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99211"/>
        <c:crosses val="autoZero"/>
        <c:auto val="1"/>
        <c:lblOffset val="100"/>
        <c:noMultiLvlLbl val="0"/>
      </c:catAx>
      <c:valAx>
        <c:axId val="1459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74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64284036"/>
        <c:axId val="41685413"/>
      </c:barChart>
      <c:catAx>
        <c:axId val="6428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5413"/>
        <c:crosses val="autoZero"/>
        <c:auto val="1"/>
        <c:lblOffset val="100"/>
        <c:noMultiLvlLbl val="0"/>
      </c:catAx>
      <c:valAx>
        <c:axId val="41685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8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9624398"/>
        <c:axId val="21075263"/>
      </c:barChart>
      <c:catAx>
        <c:axId val="3962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75263"/>
        <c:crosses val="autoZero"/>
        <c:auto val="1"/>
        <c:lblOffset val="100"/>
        <c:noMultiLvlLbl val="0"/>
      </c:catAx>
      <c:valAx>
        <c:axId val="21075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24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5459640"/>
        <c:axId val="29374713"/>
      </c:barChart>
      <c:catAx>
        <c:axId val="5545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4713"/>
        <c:crosses val="autoZero"/>
        <c:auto val="1"/>
        <c:lblOffset val="100"/>
        <c:noMultiLvlLbl val="0"/>
      </c:catAx>
      <c:valAx>
        <c:axId val="293747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59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3045826"/>
        <c:axId val="30541523"/>
      </c:barChart>
      <c:catAx>
        <c:axId val="630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41523"/>
        <c:crosses val="autoZero"/>
        <c:auto val="1"/>
        <c:lblOffset val="100"/>
        <c:noMultiLvlLbl val="0"/>
      </c:catAx>
      <c:valAx>
        <c:axId val="305415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495358"/>
        <c:axId val="46131631"/>
      </c:barChart>
      <c:catAx>
        <c:axId val="27495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31631"/>
        <c:crosses val="autoZero"/>
        <c:auto val="1"/>
        <c:lblOffset val="100"/>
        <c:noMultiLvlLbl val="0"/>
      </c:catAx>
      <c:valAx>
        <c:axId val="46131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95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438252"/>
        <c:axId val="57944269"/>
      </c:barChart>
      <c:catAx>
        <c:axId val="643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44269"/>
        <c:crosses val="autoZero"/>
        <c:auto val="1"/>
        <c:lblOffset val="100"/>
        <c:noMultiLvlLbl val="0"/>
      </c:catAx>
      <c:valAx>
        <c:axId val="57944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736374"/>
        <c:axId val="62974183"/>
      </c:barChart>
      <c:catAx>
        <c:axId val="5173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74183"/>
        <c:crosses val="autoZero"/>
        <c:auto val="1"/>
        <c:lblOffset val="100"/>
        <c:noMultiLvlLbl val="0"/>
      </c:catAx>
      <c:valAx>
        <c:axId val="62974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6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896736"/>
        <c:axId val="635169"/>
      </c:barChart>
      <c:catAx>
        <c:axId val="2989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169"/>
        <c:crosses val="autoZero"/>
        <c:auto val="1"/>
        <c:lblOffset val="100"/>
        <c:noMultiLvlLbl val="0"/>
      </c:catAx>
      <c:valAx>
        <c:axId val="6351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96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16522"/>
        <c:axId val="51448699"/>
      </c:barChart>
      <c:catAx>
        <c:axId val="571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48699"/>
        <c:crosses val="autoZero"/>
        <c:auto val="1"/>
        <c:lblOffset val="100"/>
        <c:noMultiLvlLbl val="0"/>
      </c:catAx>
      <c:valAx>
        <c:axId val="514486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385108"/>
        <c:axId val="6595061"/>
      </c:barChart>
      <c:catAx>
        <c:axId val="6038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5061"/>
        <c:crosses val="autoZero"/>
        <c:auto val="1"/>
        <c:lblOffset val="100"/>
        <c:noMultiLvlLbl val="0"/>
      </c:catAx>
      <c:valAx>
        <c:axId val="65950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85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355550"/>
        <c:axId val="64437903"/>
      </c:barChart>
      <c:catAx>
        <c:axId val="5935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7903"/>
        <c:crosses val="autoZero"/>
        <c:auto val="1"/>
        <c:lblOffset val="100"/>
        <c:noMultiLvlLbl val="0"/>
      </c:catAx>
      <c:valAx>
        <c:axId val="64437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55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070216"/>
        <c:axId val="52087625"/>
      </c:barChart>
      <c:catAx>
        <c:axId val="4307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87625"/>
        <c:crosses val="autoZero"/>
        <c:auto val="1"/>
        <c:lblOffset val="100"/>
        <c:noMultiLvlLbl val="0"/>
      </c:catAx>
      <c:valAx>
        <c:axId val="520876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70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135442"/>
        <c:axId val="58348067"/>
      </c:barChart>
      <c:catAx>
        <c:axId val="661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48067"/>
        <c:crosses val="autoZero"/>
        <c:auto val="1"/>
        <c:lblOffset val="100"/>
        <c:noMultiLvlLbl val="0"/>
      </c:catAx>
      <c:valAx>
        <c:axId val="583480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3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370556"/>
        <c:axId val="28572957"/>
      </c:barChart>
      <c:catAx>
        <c:axId val="55370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72957"/>
        <c:crosses val="autoZero"/>
        <c:auto val="1"/>
        <c:lblOffset val="100"/>
        <c:noMultiLvlLbl val="0"/>
      </c:catAx>
      <c:valAx>
        <c:axId val="285729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70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830022"/>
        <c:axId val="32708151"/>
      </c:barChart>
      <c:catAx>
        <c:axId val="5583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08151"/>
        <c:crosses val="autoZero"/>
        <c:auto val="1"/>
        <c:lblOffset val="100"/>
        <c:noMultiLvlLbl val="0"/>
      </c:catAx>
      <c:valAx>
        <c:axId val="32708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3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2022356"/>
        <c:axId val="18201205"/>
      </c:lineChart>
      <c:catAx>
        <c:axId val="202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1205"/>
        <c:crosses val="autoZero"/>
        <c:auto val="1"/>
        <c:lblOffset val="100"/>
        <c:noMultiLvlLbl val="0"/>
      </c:catAx>
      <c:valAx>
        <c:axId val="18201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531496"/>
        <c:axId val="45674601"/>
      </c:barChart>
      <c:catAx>
        <c:axId val="125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4601"/>
        <c:crosses val="autoZero"/>
        <c:auto val="1"/>
        <c:lblOffset val="100"/>
        <c:noMultiLvlLbl val="0"/>
      </c:catAx>
      <c:valAx>
        <c:axId val="45674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31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937904"/>
        <c:axId val="32114545"/>
      </c:barChart>
      <c:catAx>
        <c:axId val="2593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14545"/>
        <c:crosses val="autoZero"/>
        <c:auto val="1"/>
        <c:lblOffset val="100"/>
        <c:noMultiLvlLbl val="0"/>
      </c:catAx>
      <c:valAx>
        <c:axId val="32114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37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595450"/>
        <c:axId val="51141323"/>
      </c:barChart>
      <c:catAx>
        <c:axId val="2059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1323"/>
        <c:crosses val="autoZero"/>
        <c:auto val="1"/>
        <c:lblOffset val="100"/>
        <c:noMultiLvlLbl val="0"/>
      </c:catAx>
      <c:valAx>
        <c:axId val="511413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9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618724"/>
        <c:axId val="48806469"/>
      </c:barChart>
      <c:catAx>
        <c:axId val="57618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6469"/>
        <c:crosses val="autoZero"/>
        <c:auto val="1"/>
        <c:lblOffset val="100"/>
        <c:noMultiLvlLbl val="0"/>
      </c:catAx>
      <c:valAx>
        <c:axId val="488064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18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605038"/>
        <c:axId val="61009887"/>
      </c:barChart>
      <c:catAx>
        <c:axId val="36605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9887"/>
        <c:crosses val="autoZero"/>
        <c:auto val="1"/>
        <c:lblOffset val="100"/>
        <c:noMultiLvlLbl val="0"/>
      </c:catAx>
      <c:valAx>
        <c:axId val="610098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05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218072"/>
        <c:axId val="42853785"/>
      </c:barChart>
      <c:catAx>
        <c:axId val="12218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53785"/>
        <c:crosses val="autoZero"/>
        <c:auto val="1"/>
        <c:lblOffset val="100"/>
        <c:noMultiLvlLbl val="0"/>
      </c:catAx>
      <c:valAx>
        <c:axId val="42853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18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139746"/>
        <c:axId val="48604531"/>
      </c:barChart>
      <c:catAx>
        <c:axId val="5013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04531"/>
        <c:crosses val="autoZero"/>
        <c:auto val="1"/>
        <c:lblOffset val="100"/>
        <c:noMultiLvlLbl val="0"/>
      </c:catAx>
      <c:valAx>
        <c:axId val="486045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39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787596"/>
        <c:axId val="44652909"/>
      </c:barChart>
      <c:catAx>
        <c:axId val="3478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52909"/>
        <c:crosses val="autoZero"/>
        <c:auto val="1"/>
        <c:lblOffset val="100"/>
        <c:noMultiLvlLbl val="0"/>
      </c:catAx>
      <c:valAx>
        <c:axId val="446529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331862"/>
        <c:axId val="60115847"/>
      </c:barChart>
      <c:catAx>
        <c:axId val="6633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15847"/>
        <c:crosses val="autoZero"/>
        <c:auto val="1"/>
        <c:lblOffset val="100"/>
        <c:noMultiLvlLbl val="0"/>
      </c:catAx>
      <c:valAx>
        <c:axId val="60115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1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71712"/>
        <c:axId val="37545409"/>
      </c:barChart>
      <c:catAx>
        <c:axId val="417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45409"/>
        <c:crosses val="autoZero"/>
        <c:auto val="1"/>
        <c:lblOffset val="100"/>
        <c:noMultiLvlLbl val="0"/>
      </c:catAx>
      <c:valAx>
        <c:axId val="37545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1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64362"/>
        <c:axId val="21279259"/>
      </c:barChart>
      <c:catAx>
        <c:axId val="236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79259"/>
        <c:crosses val="autoZero"/>
        <c:auto val="1"/>
        <c:lblOffset val="100"/>
        <c:noMultiLvlLbl val="0"/>
      </c:catAx>
      <c:valAx>
        <c:axId val="21279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418226"/>
        <c:axId val="8655171"/>
      </c:barChart>
      <c:catAx>
        <c:axId val="841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55171"/>
        <c:crosses val="autoZero"/>
        <c:auto val="1"/>
        <c:lblOffset val="100"/>
        <c:noMultiLvlLbl val="0"/>
      </c:catAx>
      <c:valAx>
        <c:axId val="86551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8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295604"/>
        <c:axId val="45898389"/>
      </c:barChart>
      <c:catAx>
        <c:axId val="5729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98389"/>
        <c:crosses val="autoZero"/>
        <c:auto val="1"/>
        <c:lblOffset val="100"/>
        <c:noMultiLvlLbl val="0"/>
      </c:catAx>
      <c:valAx>
        <c:axId val="458983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9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432318"/>
        <c:axId val="26781999"/>
      </c:barChart>
      <c:catAx>
        <c:axId val="104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1999"/>
        <c:crosses val="autoZero"/>
        <c:auto val="1"/>
        <c:lblOffset val="100"/>
        <c:noMultiLvlLbl val="0"/>
      </c:catAx>
      <c:valAx>
        <c:axId val="267819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3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711400"/>
        <c:axId val="21858281"/>
      </c:barChart>
      <c:catAx>
        <c:axId val="3971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58281"/>
        <c:crosses val="autoZero"/>
        <c:auto val="1"/>
        <c:lblOffset val="100"/>
        <c:noMultiLvlLbl val="0"/>
      </c:catAx>
      <c:valAx>
        <c:axId val="21858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1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506802"/>
        <c:axId val="25690307"/>
      </c:barChart>
      <c:catAx>
        <c:axId val="6250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90307"/>
        <c:crosses val="autoZero"/>
        <c:auto val="1"/>
        <c:lblOffset val="100"/>
        <c:noMultiLvlLbl val="0"/>
      </c:catAx>
      <c:valAx>
        <c:axId val="25690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06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886172"/>
        <c:axId val="540093"/>
      </c:barChart>
      <c:catAx>
        <c:axId val="2988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93"/>
        <c:crosses val="autoZero"/>
        <c:auto val="1"/>
        <c:lblOffset val="100"/>
        <c:noMultiLvlLbl val="0"/>
      </c:catAx>
      <c:valAx>
        <c:axId val="5400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86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60838"/>
        <c:axId val="43747543"/>
      </c:barChart>
      <c:catAx>
        <c:axId val="486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47543"/>
        <c:crosses val="autoZero"/>
        <c:auto val="1"/>
        <c:lblOffset val="100"/>
        <c:noMultiLvlLbl val="0"/>
      </c:catAx>
      <c:valAx>
        <c:axId val="437475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0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183568"/>
        <c:axId val="53890065"/>
      </c:barChart>
      <c:catAx>
        <c:axId val="58183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90065"/>
        <c:crosses val="autoZero"/>
        <c:auto val="1"/>
        <c:lblOffset val="100"/>
        <c:noMultiLvlLbl val="0"/>
      </c:catAx>
      <c:valAx>
        <c:axId val="538900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83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248538"/>
        <c:axId val="3019115"/>
      </c:barChart>
      <c:catAx>
        <c:axId val="15248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115"/>
        <c:crosses val="autoZero"/>
        <c:auto val="1"/>
        <c:lblOffset val="100"/>
        <c:noMultiLvlLbl val="0"/>
      </c:catAx>
      <c:valAx>
        <c:axId val="3019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48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172036"/>
        <c:axId val="43221733"/>
      </c:barChart>
      <c:catAx>
        <c:axId val="2717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1733"/>
        <c:crosses val="autoZero"/>
        <c:auto val="1"/>
        <c:lblOffset val="100"/>
        <c:noMultiLvlLbl val="0"/>
      </c:catAx>
      <c:valAx>
        <c:axId val="43221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451278"/>
        <c:axId val="11299455"/>
      </c:barChart>
      <c:catAx>
        <c:axId val="5345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9455"/>
        <c:crosses val="autoZero"/>
        <c:auto val="1"/>
        <c:lblOffset val="100"/>
        <c:noMultiLvlLbl val="0"/>
      </c:catAx>
      <c:valAx>
        <c:axId val="112994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5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787676"/>
        <c:axId val="29980221"/>
      </c:barChart>
      <c:catAx>
        <c:axId val="1078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80221"/>
        <c:crosses val="autoZero"/>
        <c:auto val="1"/>
        <c:lblOffset val="100"/>
        <c:noMultiLvlLbl val="0"/>
      </c:catAx>
      <c:valAx>
        <c:axId val="299802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8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586232"/>
        <c:axId val="42840633"/>
      </c:barChart>
      <c:catAx>
        <c:axId val="3458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0633"/>
        <c:crosses val="autoZero"/>
        <c:auto val="1"/>
        <c:lblOffset val="100"/>
        <c:noMultiLvlLbl val="0"/>
      </c:catAx>
      <c:valAx>
        <c:axId val="428406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86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021378"/>
        <c:axId val="47539219"/>
      </c:barChart>
      <c:catAx>
        <c:axId val="5002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9219"/>
        <c:crosses val="autoZero"/>
        <c:auto val="1"/>
        <c:lblOffset val="100"/>
        <c:noMultiLvlLbl val="0"/>
      </c:catAx>
      <c:valAx>
        <c:axId val="475392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21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199788"/>
        <c:axId val="25471501"/>
      </c:barChart>
      <c:catAx>
        <c:axId val="2519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71501"/>
        <c:crosses val="autoZero"/>
        <c:auto val="1"/>
        <c:lblOffset val="100"/>
        <c:noMultiLvlLbl val="0"/>
      </c:catAx>
      <c:valAx>
        <c:axId val="25471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99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916918"/>
        <c:axId val="49925671"/>
      </c:barChart>
      <c:catAx>
        <c:axId val="27916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25671"/>
        <c:crosses val="autoZero"/>
        <c:auto val="1"/>
        <c:lblOffset val="100"/>
        <c:noMultiLvlLbl val="0"/>
      </c:catAx>
      <c:valAx>
        <c:axId val="499256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6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677856"/>
        <c:axId val="17447521"/>
      </c:barChart>
      <c:catAx>
        <c:axId val="466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7521"/>
        <c:crosses val="autoZero"/>
        <c:auto val="1"/>
        <c:lblOffset val="100"/>
        <c:noMultiLvlLbl val="0"/>
      </c:catAx>
      <c:valAx>
        <c:axId val="174475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809962"/>
        <c:axId val="3963067"/>
      </c:barChart>
      <c:catAx>
        <c:axId val="22809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3067"/>
        <c:crosses val="autoZero"/>
        <c:auto val="1"/>
        <c:lblOffset val="100"/>
        <c:noMultiLvlLbl val="0"/>
      </c:catAx>
      <c:valAx>
        <c:axId val="39630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09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667604"/>
        <c:axId val="52572981"/>
      </c:barChart>
      <c:catAx>
        <c:axId val="35667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72981"/>
        <c:crosses val="autoZero"/>
        <c:auto val="1"/>
        <c:lblOffset val="100"/>
        <c:noMultiLvlLbl val="0"/>
      </c:catAx>
      <c:valAx>
        <c:axId val="52572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67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3394782"/>
        <c:axId val="30553039"/>
      </c:barChart>
      <c:catAx>
        <c:axId val="339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53039"/>
        <c:crosses val="autoZero"/>
        <c:auto val="1"/>
        <c:lblOffset val="100"/>
        <c:noMultiLvlLbl val="0"/>
      </c:catAx>
      <c:valAx>
        <c:axId val="30553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6541896"/>
        <c:axId val="58877065"/>
      </c:barChart>
      <c:catAx>
        <c:axId val="654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77065"/>
        <c:crosses val="autoZero"/>
        <c:auto val="1"/>
        <c:lblOffset val="100"/>
        <c:noMultiLvlLbl val="0"/>
      </c:catAx>
      <c:valAx>
        <c:axId val="58877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60131538"/>
        <c:axId val="4312931"/>
      </c:barChart>
      <c:catAx>
        <c:axId val="6013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931"/>
        <c:crosses val="autoZero"/>
        <c:auto val="1"/>
        <c:lblOffset val="100"/>
        <c:noMultiLvlLbl val="0"/>
      </c:catAx>
      <c:valAx>
        <c:axId val="4312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1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86534"/>
        <c:axId val="12478807"/>
      </c:barChart>
      <c:catAx>
        <c:axId val="13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78807"/>
        <c:crosses val="autoZero"/>
        <c:auto val="1"/>
        <c:lblOffset val="100"/>
        <c:noMultiLvlLbl val="0"/>
      </c:catAx>
      <c:valAx>
        <c:axId val="12478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8816380"/>
        <c:axId val="13803101"/>
      </c:barChart>
      <c:catAx>
        <c:axId val="3881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3101"/>
        <c:crosses val="autoZero"/>
        <c:auto val="1"/>
        <c:lblOffset val="100"/>
        <c:noMultiLvlLbl val="0"/>
      </c:catAx>
      <c:valAx>
        <c:axId val="1380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6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119046"/>
        <c:axId val="44309367"/>
      </c:barChart>
      <c:catAx>
        <c:axId val="5711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9367"/>
        <c:crosses val="autoZero"/>
        <c:auto val="1"/>
        <c:lblOffset val="100"/>
        <c:noMultiLvlLbl val="0"/>
      </c:catAx>
      <c:valAx>
        <c:axId val="44309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9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239984"/>
        <c:axId val="32288945"/>
      </c:barChart>
      <c:catAx>
        <c:axId val="6323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88945"/>
        <c:crosses val="autoZero"/>
        <c:auto val="1"/>
        <c:lblOffset val="100"/>
        <c:noMultiLvlLbl val="0"/>
      </c:catAx>
      <c:valAx>
        <c:axId val="32288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9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165050"/>
        <c:axId val="65267723"/>
      </c:barChart>
      <c:catAx>
        <c:axId val="2216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67723"/>
        <c:crosses val="autoZero"/>
        <c:auto val="1"/>
        <c:lblOffset val="100"/>
        <c:noMultiLvlLbl val="0"/>
      </c:catAx>
      <c:valAx>
        <c:axId val="652677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538596"/>
        <c:axId val="52194181"/>
      </c:barChart>
      <c:catAx>
        <c:axId val="5053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94181"/>
        <c:crosses val="autoZero"/>
        <c:auto val="1"/>
        <c:lblOffset val="100"/>
        <c:noMultiLvlLbl val="0"/>
      </c:catAx>
      <c:valAx>
        <c:axId val="52194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8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7094446"/>
        <c:axId val="66979103"/>
      </c:barChart>
      <c:catAx>
        <c:axId val="6709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9103"/>
        <c:crosses val="autoZero"/>
        <c:auto val="1"/>
        <c:lblOffset val="100"/>
        <c:noMultiLvlLbl val="0"/>
      </c:catAx>
      <c:valAx>
        <c:axId val="66979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941016"/>
        <c:axId val="56598233"/>
      </c:barChart>
      <c:catAx>
        <c:axId val="65941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8233"/>
        <c:crosses val="autoZero"/>
        <c:auto val="1"/>
        <c:lblOffset val="100"/>
        <c:noMultiLvlLbl val="0"/>
      </c:catAx>
      <c:valAx>
        <c:axId val="565982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41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622050"/>
        <c:axId val="21054131"/>
      </c:barChart>
      <c:catAx>
        <c:axId val="396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54131"/>
        <c:crosses val="autoZero"/>
        <c:auto val="1"/>
        <c:lblOffset val="100"/>
        <c:noMultiLvlLbl val="0"/>
      </c:catAx>
      <c:valAx>
        <c:axId val="21054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269452"/>
        <c:axId val="27663021"/>
      </c:barChart>
      <c:catAx>
        <c:axId val="5526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3021"/>
        <c:crosses val="autoZero"/>
        <c:auto val="1"/>
        <c:lblOffset val="100"/>
        <c:noMultiLvlLbl val="0"/>
      </c:catAx>
      <c:valAx>
        <c:axId val="276630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69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640598"/>
        <c:axId val="26112199"/>
      </c:barChart>
      <c:catAx>
        <c:axId val="476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12199"/>
        <c:crosses val="autoZero"/>
        <c:auto val="1"/>
        <c:lblOffset val="100"/>
        <c:noMultiLvlLbl val="0"/>
      </c:catAx>
      <c:valAx>
        <c:axId val="26112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4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200400"/>
        <c:axId val="4150417"/>
      </c:barChart>
      <c:catAx>
        <c:axId val="4520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417"/>
        <c:crosses val="autoZero"/>
        <c:auto val="1"/>
        <c:lblOffset val="100"/>
        <c:noMultiLvlLbl val="0"/>
      </c:catAx>
      <c:valAx>
        <c:axId val="4150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0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3683200"/>
        <c:axId val="34713345"/>
      </c:barChart>
      <c:catAx>
        <c:axId val="336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3345"/>
        <c:crosses val="autoZero"/>
        <c:auto val="1"/>
        <c:lblOffset val="100"/>
        <c:noMultiLvlLbl val="0"/>
      </c:catAx>
      <c:valAx>
        <c:axId val="34713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8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3984650"/>
        <c:axId val="60317531"/>
      </c:barChart>
      <c:catAx>
        <c:axId val="4398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17531"/>
        <c:crosses val="autoZero"/>
        <c:auto val="1"/>
        <c:lblOffset val="100"/>
        <c:noMultiLvlLbl val="0"/>
      </c:catAx>
      <c:valAx>
        <c:axId val="60317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84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986868"/>
        <c:axId val="53881813"/>
      </c:barChart>
      <c:catAx>
        <c:axId val="5986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81813"/>
        <c:crosses val="autoZero"/>
        <c:auto val="1"/>
        <c:lblOffset val="100"/>
        <c:noMultiLvlLbl val="0"/>
      </c:catAx>
      <c:valAx>
        <c:axId val="538818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5174270"/>
        <c:axId val="2350703"/>
      </c:barChart>
      <c:catAx>
        <c:axId val="15174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0703"/>
        <c:crosses val="autoZero"/>
        <c:auto val="1"/>
        <c:lblOffset val="100"/>
        <c:noMultiLvlLbl val="0"/>
      </c:catAx>
      <c:valAx>
        <c:axId val="23507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74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1156328"/>
        <c:axId val="56189225"/>
      </c:barChart>
      <c:catAx>
        <c:axId val="211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89225"/>
        <c:crosses val="autoZero"/>
        <c:auto val="1"/>
        <c:lblOffset val="100"/>
        <c:noMultiLvlLbl val="0"/>
      </c:catAx>
      <c:valAx>
        <c:axId val="56189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6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353754"/>
        <c:axId val="639467"/>
      </c:barChart>
      <c:catAx>
        <c:axId val="37353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467"/>
        <c:crosses val="autoZero"/>
        <c:auto val="1"/>
        <c:lblOffset val="100"/>
        <c:noMultiLvlLbl val="0"/>
      </c:catAx>
      <c:valAx>
        <c:axId val="63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3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55204"/>
        <c:axId val="51796837"/>
      </c:barChart>
      <c:catAx>
        <c:axId val="57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96837"/>
        <c:crosses val="autoZero"/>
        <c:auto val="1"/>
        <c:lblOffset val="100"/>
        <c:noMultiLvlLbl val="0"/>
      </c:catAx>
      <c:valAx>
        <c:axId val="517968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518350"/>
        <c:axId val="34794239"/>
      </c:barChart>
      <c:catAx>
        <c:axId val="6351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94239"/>
        <c:crosses val="autoZero"/>
        <c:auto val="1"/>
        <c:lblOffset val="100"/>
        <c:noMultiLvlLbl val="0"/>
      </c:catAx>
      <c:valAx>
        <c:axId val="347942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18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712696"/>
        <c:axId val="66869945"/>
      </c:barChart>
      <c:catAx>
        <c:axId val="4471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9945"/>
        <c:crosses val="autoZero"/>
        <c:auto val="1"/>
        <c:lblOffset val="100"/>
        <c:noMultiLvlLbl val="0"/>
      </c:catAx>
      <c:valAx>
        <c:axId val="66869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2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958594"/>
        <c:axId val="47756435"/>
      </c:barChart>
      <c:catAx>
        <c:axId val="64958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56435"/>
        <c:crosses val="autoZero"/>
        <c:auto val="1"/>
        <c:lblOffset val="100"/>
        <c:noMultiLvlLbl val="0"/>
      </c:catAx>
      <c:valAx>
        <c:axId val="47756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58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9593118"/>
        <c:axId val="65011471"/>
      </c:lineChart>
      <c:dateAx>
        <c:axId val="29593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11471"/>
        <c:crosses val="autoZero"/>
        <c:auto val="0"/>
        <c:noMultiLvlLbl val="0"/>
      </c:dateAx>
      <c:valAx>
        <c:axId val="65011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3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154732"/>
        <c:axId val="43065997"/>
      </c:barChart>
      <c:catAx>
        <c:axId val="2715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65997"/>
        <c:crosses val="autoZero"/>
        <c:auto val="1"/>
        <c:lblOffset val="100"/>
        <c:noMultiLvlLbl val="0"/>
      </c:catAx>
      <c:valAx>
        <c:axId val="43065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5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049654"/>
        <c:axId val="65793703"/>
      </c:barChart>
      <c:catAx>
        <c:axId val="5204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93703"/>
        <c:crosses val="autoZero"/>
        <c:auto val="1"/>
        <c:lblOffset val="100"/>
        <c:noMultiLvlLbl val="0"/>
      </c:catAx>
      <c:valAx>
        <c:axId val="657937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49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72416"/>
        <c:axId val="27689697"/>
      </c:barChart>
      <c:catAx>
        <c:axId val="55272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9697"/>
        <c:crosses val="autoZero"/>
        <c:auto val="1"/>
        <c:lblOffset val="100"/>
        <c:noMultiLvlLbl val="0"/>
      </c:catAx>
      <c:valAx>
        <c:axId val="276896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2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880682"/>
        <c:axId val="28272955"/>
      </c:barChart>
      <c:catAx>
        <c:axId val="4788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2955"/>
        <c:crosses val="autoZero"/>
        <c:auto val="1"/>
        <c:lblOffset val="100"/>
        <c:noMultiLvlLbl val="0"/>
      </c:catAx>
      <c:valAx>
        <c:axId val="282729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80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130004"/>
        <c:axId val="8407989"/>
      </c:barChart>
      <c:catAx>
        <c:axId val="5313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07989"/>
        <c:crosses val="autoZero"/>
        <c:auto val="1"/>
        <c:lblOffset val="100"/>
        <c:noMultiLvlLbl val="0"/>
      </c:catAx>
      <c:valAx>
        <c:axId val="8407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3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563038"/>
        <c:axId val="9958479"/>
      </c:barChart>
      <c:catAx>
        <c:axId val="856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8479"/>
        <c:crosses val="autoZero"/>
        <c:auto val="1"/>
        <c:lblOffset val="100"/>
        <c:noMultiLvlLbl val="0"/>
      </c:catAx>
      <c:valAx>
        <c:axId val="9958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63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517448"/>
        <c:axId val="1330441"/>
      </c:barChart>
      <c:catAx>
        <c:axId val="2251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0441"/>
        <c:crosses val="autoZero"/>
        <c:auto val="1"/>
        <c:lblOffset val="100"/>
        <c:noMultiLvlLbl val="0"/>
      </c:catAx>
      <c:valAx>
        <c:axId val="13304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17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973970"/>
        <c:axId val="40656867"/>
      </c:barChart>
      <c:catAx>
        <c:axId val="11973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56867"/>
        <c:crosses val="autoZero"/>
        <c:auto val="1"/>
        <c:lblOffset val="100"/>
        <c:noMultiLvlLbl val="0"/>
      </c:catAx>
      <c:valAx>
        <c:axId val="406568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73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367484"/>
        <c:axId val="4871901"/>
      </c:barChart>
      <c:catAx>
        <c:axId val="3036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1901"/>
        <c:crosses val="autoZero"/>
        <c:auto val="1"/>
        <c:lblOffset val="100"/>
        <c:noMultiLvlLbl val="0"/>
      </c:catAx>
      <c:valAx>
        <c:axId val="48719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67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847110"/>
        <c:axId val="59079671"/>
      </c:barChart>
      <c:catAx>
        <c:axId val="4384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79671"/>
        <c:crosses val="autoZero"/>
        <c:auto val="1"/>
        <c:lblOffset val="100"/>
        <c:noMultiLvlLbl val="0"/>
      </c:catAx>
      <c:valAx>
        <c:axId val="59079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7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48232328"/>
        <c:axId val="31437769"/>
      </c:barChart>
      <c:catAx>
        <c:axId val="4823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37769"/>
        <c:crosses val="autoZero"/>
        <c:auto val="1"/>
        <c:lblOffset val="100"/>
        <c:noMultiLvlLbl val="0"/>
      </c:catAx>
      <c:valAx>
        <c:axId val="31437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2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954992"/>
        <c:axId val="20724017"/>
      </c:barChart>
      <c:catAx>
        <c:axId val="6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24017"/>
        <c:crosses val="autoZero"/>
        <c:auto val="1"/>
        <c:lblOffset val="100"/>
        <c:noMultiLvlLbl val="0"/>
      </c:catAx>
      <c:valAx>
        <c:axId val="20724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5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298426"/>
        <c:axId val="923787"/>
      </c:barChart>
      <c:catAx>
        <c:axId val="5229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3787"/>
        <c:crosses val="autoZero"/>
        <c:auto val="1"/>
        <c:lblOffset val="100"/>
        <c:noMultiLvlLbl val="0"/>
      </c:catAx>
      <c:valAx>
        <c:axId val="9237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8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314084"/>
        <c:axId val="7717893"/>
      </c:barChart>
      <c:catAx>
        <c:axId val="831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7893"/>
        <c:crosses val="autoZero"/>
        <c:auto val="1"/>
        <c:lblOffset val="100"/>
        <c:noMultiLvlLbl val="0"/>
      </c:catAx>
      <c:valAx>
        <c:axId val="77178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4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52174"/>
        <c:axId val="21169567"/>
      </c:barChart>
      <c:catAx>
        <c:axId val="235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9567"/>
        <c:crosses val="autoZero"/>
        <c:auto val="1"/>
        <c:lblOffset val="100"/>
        <c:noMultiLvlLbl val="0"/>
      </c:catAx>
      <c:valAx>
        <c:axId val="211695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2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308376"/>
        <c:axId val="37013337"/>
      </c:barChart>
      <c:catAx>
        <c:axId val="5630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3337"/>
        <c:crosses val="autoZero"/>
        <c:auto val="1"/>
        <c:lblOffset val="100"/>
        <c:noMultiLvlLbl val="0"/>
      </c:catAx>
      <c:valAx>
        <c:axId val="37013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8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684578"/>
        <c:axId val="45290291"/>
      </c:barChart>
      <c:catAx>
        <c:axId val="6468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0291"/>
        <c:crosses val="autoZero"/>
        <c:auto val="1"/>
        <c:lblOffset val="100"/>
        <c:noMultiLvlLbl val="0"/>
      </c:catAx>
      <c:valAx>
        <c:axId val="45290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4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59436"/>
        <c:axId val="44634925"/>
      </c:barChart>
      <c:catAx>
        <c:axId val="49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4925"/>
        <c:crosses val="autoZero"/>
        <c:auto val="1"/>
        <c:lblOffset val="100"/>
        <c:noMultiLvlLbl val="0"/>
      </c:catAx>
      <c:valAx>
        <c:axId val="446349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9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170006"/>
        <c:axId val="58659143"/>
      </c:barChart>
      <c:catAx>
        <c:axId val="66170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59143"/>
        <c:crosses val="autoZero"/>
        <c:auto val="1"/>
        <c:lblOffset val="100"/>
        <c:noMultiLvlLbl val="0"/>
      </c:catAx>
      <c:valAx>
        <c:axId val="586591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70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170240"/>
        <c:axId val="53770113"/>
      </c:barChart>
      <c:catAx>
        <c:axId val="58170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0113"/>
        <c:crosses val="autoZero"/>
        <c:auto val="1"/>
        <c:lblOffset val="100"/>
        <c:noMultiLvlLbl val="0"/>
      </c:catAx>
      <c:valAx>
        <c:axId val="537701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70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168970"/>
        <c:axId val="60411867"/>
      </c:barChart>
      <c:catAx>
        <c:axId val="1416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11867"/>
        <c:crosses val="autoZero"/>
        <c:auto val="1"/>
        <c:lblOffset val="100"/>
        <c:noMultiLvlLbl val="0"/>
      </c:catAx>
      <c:valAx>
        <c:axId val="60411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68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14504466"/>
        <c:axId val="63431331"/>
      </c:barChart>
      <c:catAx>
        <c:axId val="1450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31331"/>
        <c:crosses val="autoZero"/>
        <c:auto val="1"/>
        <c:lblOffset val="100"/>
        <c:noMultiLvlLbl val="0"/>
      </c:catAx>
      <c:valAx>
        <c:axId val="63431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835892"/>
        <c:axId val="61523029"/>
      </c:barChart>
      <c:catAx>
        <c:axId val="683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23029"/>
        <c:crosses val="autoZero"/>
        <c:auto val="1"/>
        <c:lblOffset val="100"/>
        <c:noMultiLvlLbl val="0"/>
      </c:catAx>
      <c:valAx>
        <c:axId val="61523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35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836350"/>
        <c:axId val="17309423"/>
      </c:barChart>
      <c:catAx>
        <c:axId val="16836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9423"/>
        <c:crosses val="autoZero"/>
        <c:auto val="1"/>
        <c:lblOffset val="100"/>
        <c:noMultiLvlLbl val="0"/>
      </c:catAx>
      <c:valAx>
        <c:axId val="173094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36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567080"/>
        <c:axId val="59885993"/>
      </c:barChart>
      <c:catAx>
        <c:axId val="2156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85993"/>
        <c:crosses val="autoZero"/>
        <c:auto val="1"/>
        <c:lblOffset val="100"/>
        <c:noMultiLvlLbl val="0"/>
      </c:catAx>
      <c:valAx>
        <c:axId val="598859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67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03026"/>
        <c:axId val="18927235"/>
      </c:barChart>
      <c:catAx>
        <c:axId val="210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27235"/>
        <c:crosses val="autoZero"/>
        <c:auto val="1"/>
        <c:lblOffset val="100"/>
        <c:noMultiLvlLbl val="0"/>
      </c:catAx>
      <c:valAx>
        <c:axId val="18927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3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127388"/>
        <c:axId val="56711037"/>
      </c:barChart>
      <c:catAx>
        <c:axId val="36127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11037"/>
        <c:crosses val="autoZero"/>
        <c:auto val="1"/>
        <c:lblOffset val="100"/>
        <c:noMultiLvlLbl val="0"/>
      </c:catAx>
      <c:valAx>
        <c:axId val="56711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27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637286"/>
        <c:axId val="30191255"/>
      </c:barChart>
      <c:catAx>
        <c:axId val="40637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1255"/>
        <c:crosses val="autoZero"/>
        <c:auto val="1"/>
        <c:lblOffset val="100"/>
        <c:noMultiLvlLbl val="0"/>
      </c:catAx>
      <c:valAx>
        <c:axId val="301912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37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85840"/>
        <c:axId val="29572561"/>
      </c:barChart>
      <c:catAx>
        <c:axId val="32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72561"/>
        <c:crosses val="autoZero"/>
        <c:auto val="1"/>
        <c:lblOffset val="100"/>
        <c:noMultiLvlLbl val="0"/>
      </c:catAx>
      <c:valAx>
        <c:axId val="29572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826458"/>
        <c:axId val="46567211"/>
      </c:barChart>
      <c:catAx>
        <c:axId val="6482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67211"/>
        <c:crosses val="autoZero"/>
        <c:auto val="1"/>
        <c:lblOffset val="100"/>
        <c:noMultiLvlLbl val="0"/>
      </c:catAx>
      <c:valAx>
        <c:axId val="465672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26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451716"/>
        <c:axId val="13847717"/>
      </c:barChart>
      <c:catAx>
        <c:axId val="1645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7717"/>
        <c:crosses val="autoZero"/>
        <c:auto val="1"/>
        <c:lblOffset val="100"/>
        <c:noMultiLvlLbl val="0"/>
      </c:catAx>
      <c:valAx>
        <c:axId val="13847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520590"/>
        <c:axId val="47923263"/>
      </c:bar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3263"/>
        <c:crosses val="autoZero"/>
        <c:auto val="1"/>
        <c:lblOffset val="100"/>
        <c:noMultiLvlLbl val="0"/>
      </c:catAx>
      <c:valAx>
        <c:axId val="47923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0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4011068"/>
        <c:axId val="37664157"/>
      </c:barChart>
      <c:catAx>
        <c:axId val="3401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64157"/>
        <c:crosses val="autoZero"/>
        <c:auto val="1"/>
        <c:lblOffset val="100"/>
        <c:noMultiLvlLbl val="0"/>
      </c:catAx>
      <c:valAx>
        <c:axId val="376641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656184"/>
        <c:axId val="56579065"/>
      </c:barChart>
      <c:catAx>
        <c:axId val="286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79065"/>
        <c:crosses val="autoZero"/>
        <c:auto val="1"/>
        <c:lblOffset val="100"/>
        <c:noMultiLvlLbl val="0"/>
      </c:catAx>
      <c:valAx>
        <c:axId val="565790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449538"/>
        <c:axId val="19501523"/>
      </c:barChart>
      <c:catAx>
        <c:axId val="39449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01523"/>
        <c:crosses val="autoZero"/>
        <c:auto val="1"/>
        <c:lblOffset val="100"/>
        <c:noMultiLvlLbl val="0"/>
      </c:catAx>
      <c:valAx>
        <c:axId val="195015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49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295980"/>
        <c:axId val="36119501"/>
      </c:barChart>
      <c:catAx>
        <c:axId val="4129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19501"/>
        <c:crosses val="autoZero"/>
        <c:auto val="1"/>
        <c:lblOffset val="100"/>
        <c:noMultiLvlLbl val="0"/>
      </c:catAx>
      <c:valAx>
        <c:axId val="36119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95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640054"/>
        <c:axId val="39998439"/>
      </c:barChart>
      <c:catAx>
        <c:axId val="5664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98439"/>
        <c:crosses val="autoZero"/>
        <c:auto val="1"/>
        <c:lblOffset val="100"/>
        <c:noMultiLvlLbl val="0"/>
      </c:catAx>
      <c:valAx>
        <c:axId val="39998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40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441632"/>
        <c:axId val="18648097"/>
      </c:barChart>
      <c:catAx>
        <c:axId val="2444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48097"/>
        <c:crosses val="autoZero"/>
        <c:auto val="1"/>
        <c:lblOffset val="100"/>
        <c:noMultiLvlLbl val="0"/>
      </c:catAx>
      <c:valAx>
        <c:axId val="18648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1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615146"/>
        <c:axId val="34100859"/>
      </c:barChart>
      <c:catAx>
        <c:axId val="3361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00859"/>
        <c:crosses val="autoZero"/>
        <c:auto val="1"/>
        <c:lblOffset val="100"/>
        <c:noMultiLvlLbl val="0"/>
      </c:catAx>
      <c:valAx>
        <c:axId val="34100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15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472276"/>
        <c:axId val="10706165"/>
      </c:barChart>
      <c:catAx>
        <c:axId val="3847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06165"/>
        <c:crosses val="autoZero"/>
        <c:auto val="1"/>
        <c:lblOffset val="100"/>
        <c:noMultiLvlLbl val="0"/>
      </c:catAx>
      <c:valAx>
        <c:axId val="107061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7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246622"/>
        <c:axId val="61893007"/>
      </c:barChart>
      <c:catAx>
        <c:axId val="29246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93007"/>
        <c:crosses val="autoZero"/>
        <c:auto val="1"/>
        <c:lblOffset val="100"/>
        <c:noMultiLvlLbl val="0"/>
      </c:catAx>
      <c:valAx>
        <c:axId val="61893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46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166152"/>
        <c:axId val="47277641"/>
      </c:barChart>
      <c:catAx>
        <c:axId val="201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77641"/>
        <c:crosses val="autoZero"/>
        <c:auto val="1"/>
        <c:lblOffset val="100"/>
        <c:noMultiLvlLbl val="0"/>
      </c:catAx>
      <c:valAx>
        <c:axId val="47277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845586"/>
        <c:axId val="4283683"/>
      </c:barChart>
      <c:catAx>
        <c:axId val="2284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3683"/>
        <c:crosses val="autoZero"/>
        <c:auto val="1"/>
        <c:lblOffset val="100"/>
        <c:noMultiLvlLbl val="0"/>
      </c:catAx>
      <c:valAx>
        <c:axId val="4283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45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3433094"/>
        <c:axId val="30897847"/>
      </c:barChart>
      <c:catAx>
        <c:axId val="343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97847"/>
        <c:crosses val="autoZero"/>
        <c:auto val="1"/>
        <c:lblOffset val="100"/>
        <c:noMultiLvlLbl val="0"/>
      </c:catAx>
      <c:valAx>
        <c:axId val="30897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3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553148"/>
        <c:axId val="11434013"/>
      </c:barChart>
      <c:catAx>
        <c:axId val="3855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34013"/>
        <c:crosses val="autoZero"/>
        <c:auto val="1"/>
        <c:lblOffset val="100"/>
        <c:noMultiLvlLbl val="0"/>
      </c:catAx>
      <c:valAx>
        <c:axId val="114340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53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797254"/>
        <c:axId val="53739831"/>
      </c:barChart>
      <c:catAx>
        <c:axId val="3579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39831"/>
        <c:crosses val="autoZero"/>
        <c:auto val="1"/>
        <c:lblOffset val="100"/>
        <c:noMultiLvlLbl val="0"/>
      </c:catAx>
      <c:valAx>
        <c:axId val="53739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97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896432"/>
        <c:axId val="57959025"/>
      </c:barChart>
      <c:catAx>
        <c:axId val="13896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59025"/>
        <c:crosses val="autoZero"/>
        <c:auto val="1"/>
        <c:lblOffset val="100"/>
        <c:noMultiLvlLbl val="0"/>
      </c:catAx>
      <c:valAx>
        <c:axId val="579590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6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869178"/>
        <c:axId val="64169419"/>
      </c:barChart>
      <c:catAx>
        <c:axId val="5186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69419"/>
        <c:crosses val="autoZero"/>
        <c:auto val="1"/>
        <c:lblOffset val="100"/>
        <c:noMultiLvlLbl val="0"/>
      </c:catAx>
      <c:valAx>
        <c:axId val="64169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69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0653860"/>
        <c:axId val="30340421"/>
      </c:barChart>
      <c:catAx>
        <c:axId val="4065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40421"/>
        <c:crosses val="autoZero"/>
        <c:auto val="1"/>
        <c:lblOffset val="100"/>
        <c:noMultiLvlLbl val="0"/>
      </c:catAx>
      <c:valAx>
        <c:axId val="30340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53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628334"/>
        <c:axId val="41655007"/>
      </c:barChart>
      <c:catAx>
        <c:axId val="4628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55007"/>
        <c:crosses val="autoZero"/>
        <c:auto val="1"/>
        <c:lblOffset val="100"/>
        <c:noMultiLvlLbl val="0"/>
      </c:catAx>
      <c:valAx>
        <c:axId val="41655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8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9350744"/>
        <c:axId val="18612377"/>
      </c:barChart>
      <c:catAx>
        <c:axId val="3935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12377"/>
        <c:crosses val="autoZero"/>
        <c:auto val="1"/>
        <c:lblOffset val="100"/>
        <c:noMultiLvlLbl val="0"/>
      </c:catAx>
      <c:valAx>
        <c:axId val="186123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5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3293666"/>
        <c:axId val="31207539"/>
      </c:barChart>
      <c:catAx>
        <c:axId val="3329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07539"/>
        <c:crosses val="autoZero"/>
        <c:auto val="1"/>
        <c:lblOffset val="100"/>
        <c:noMultiLvlLbl val="0"/>
      </c:catAx>
      <c:valAx>
        <c:axId val="31207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9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12432396"/>
        <c:axId val="44782701"/>
      </c:areaChart>
      <c:catAx>
        <c:axId val="1243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82701"/>
        <c:crosses val="autoZero"/>
        <c:auto val="1"/>
        <c:lblOffset val="100"/>
        <c:noMultiLvlLbl val="0"/>
      </c:catAx>
      <c:valAx>
        <c:axId val="44782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323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391126"/>
        <c:axId val="3520135"/>
      </c:areaChart>
      <c:catAx>
        <c:axId val="391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135"/>
        <c:crosses val="autoZero"/>
        <c:auto val="1"/>
        <c:lblOffset val="100"/>
        <c:noMultiLvlLbl val="0"/>
      </c:catAx>
      <c:valAx>
        <c:axId val="3520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1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9645168"/>
        <c:axId val="19697649"/>
      </c:barChart>
      <c:catAx>
        <c:axId val="964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97649"/>
        <c:crosses val="autoZero"/>
        <c:auto val="1"/>
        <c:lblOffset val="100"/>
        <c:noMultiLvlLbl val="0"/>
      </c:catAx>
      <c:valAx>
        <c:axId val="196976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4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31681216"/>
        <c:axId val="16695489"/>
      </c:areaChart>
      <c:catAx>
        <c:axId val="3168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95489"/>
        <c:crosses val="autoZero"/>
        <c:auto val="1"/>
        <c:lblOffset val="100"/>
        <c:noMultiLvlLbl val="0"/>
      </c:catAx>
      <c:valAx>
        <c:axId val="16695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812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16041674"/>
        <c:axId val="10157339"/>
      </c:areaChart>
      <c:catAx>
        <c:axId val="1604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57339"/>
        <c:crosses val="autoZero"/>
        <c:auto val="1"/>
        <c:lblOffset val="100"/>
        <c:noMultiLvlLbl val="0"/>
      </c:catAx>
      <c:valAx>
        <c:axId val="10157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416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4307188"/>
        <c:axId val="17438101"/>
      </c:areaChart>
      <c:catAx>
        <c:axId val="2430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38101"/>
        <c:crosses val="autoZero"/>
        <c:auto val="1"/>
        <c:lblOffset val="100"/>
        <c:noMultiLvlLbl val="0"/>
      </c:catAx>
      <c:valAx>
        <c:axId val="17438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071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725182"/>
        <c:axId val="3200047"/>
      </c:barChart>
      <c:catAx>
        <c:axId val="22725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047"/>
        <c:crosses val="autoZero"/>
        <c:auto val="1"/>
        <c:lblOffset val="100"/>
        <c:noMultiLvlLbl val="0"/>
      </c:catAx>
      <c:valAx>
        <c:axId val="3200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5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800424"/>
        <c:axId val="57877225"/>
      </c:barChart>
      <c:catAx>
        <c:axId val="28800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77225"/>
        <c:crosses val="autoZero"/>
        <c:auto val="1"/>
        <c:lblOffset val="100"/>
        <c:noMultiLvlLbl val="0"/>
      </c:catAx>
      <c:valAx>
        <c:axId val="57877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00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132978"/>
        <c:axId val="57543619"/>
      </c:barChart>
      <c:catAx>
        <c:axId val="5113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43619"/>
        <c:crosses val="autoZero"/>
        <c:auto val="1"/>
        <c:lblOffset val="100"/>
        <c:noMultiLvlLbl val="0"/>
      </c:catAx>
      <c:valAx>
        <c:axId val="575436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3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130524"/>
        <c:axId val="30521533"/>
      </c:barChart>
      <c:catAx>
        <c:axId val="4813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21533"/>
        <c:crosses val="autoZero"/>
        <c:auto val="1"/>
        <c:lblOffset val="100"/>
        <c:noMultiLvlLbl val="0"/>
      </c:catAx>
      <c:valAx>
        <c:axId val="30521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30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58342"/>
        <c:axId val="56325079"/>
      </c:barChart>
      <c:catAx>
        <c:axId val="6258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25079"/>
        <c:crosses val="autoZero"/>
        <c:auto val="1"/>
        <c:lblOffset val="100"/>
        <c:noMultiLvlLbl val="0"/>
      </c:catAx>
      <c:valAx>
        <c:axId val="56325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8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163664"/>
        <c:axId val="66037521"/>
      </c:barChart>
      <c:catAx>
        <c:axId val="3716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37521"/>
        <c:crosses val="autoZero"/>
        <c:auto val="1"/>
        <c:lblOffset val="100"/>
        <c:noMultiLvlLbl val="0"/>
      </c:catAx>
      <c:valAx>
        <c:axId val="660375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6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466778"/>
        <c:axId val="47438955"/>
      </c:barChart>
      <c:catAx>
        <c:axId val="57466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38955"/>
        <c:crosses val="autoZero"/>
        <c:auto val="1"/>
        <c:lblOffset val="100"/>
        <c:noMultiLvlLbl val="0"/>
      </c:catAx>
      <c:valAx>
        <c:axId val="474389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66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3061114"/>
        <c:axId val="52005707"/>
      </c:barChart>
      <c:catAx>
        <c:axId val="4306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5707"/>
        <c:crosses val="autoZero"/>
        <c:auto val="1"/>
        <c:lblOffset val="100"/>
        <c:noMultiLvlLbl val="0"/>
      </c:catAx>
      <c:valAx>
        <c:axId val="52005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61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297412"/>
        <c:axId val="17350117"/>
      </c:barChart>
      <c:catAx>
        <c:axId val="242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50117"/>
        <c:crosses val="autoZero"/>
        <c:auto val="1"/>
        <c:lblOffset val="100"/>
        <c:noMultiLvlLbl val="0"/>
      </c:catAx>
      <c:valAx>
        <c:axId val="173501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97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933326"/>
        <c:axId val="63182207"/>
      </c:barChart>
      <c:catAx>
        <c:axId val="2193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82207"/>
        <c:crosses val="autoZero"/>
        <c:auto val="1"/>
        <c:lblOffset val="100"/>
        <c:noMultiLvlLbl val="0"/>
      </c:catAx>
      <c:valAx>
        <c:axId val="63182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33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768952"/>
        <c:axId val="17485113"/>
      </c:barChart>
      <c:catAx>
        <c:axId val="31768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85113"/>
        <c:crosses val="autoZero"/>
        <c:auto val="1"/>
        <c:lblOffset val="100"/>
        <c:noMultiLvlLbl val="0"/>
      </c:catAx>
      <c:valAx>
        <c:axId val="17485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68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148290"/>
        <c:axId val="7008019"/>
      </c:barChart>
      <c:catAx>
        <c:axId val="2314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08019"/>
        <c:crosses val="autoZero"/>
        <c:auto val="1"/>
        <c:lblOffset val="100"/>
        <c:noMultiLvlLbl val="0"/>
      </c:catAx>
      <c:valAx>
        <c:axId val="7008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4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072172"/>
        <c:axId val="30778637"/>
      </c:barChart>
      <c:catAx>
        <c:axId val="630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78637"/>
        <c:crosses val="autoZero"/>
        <c:auto val="1"/>
        <c:lblOffset val="100"/>
        <c:noMultiLvlLbl val="0"/>
      </c:catAx>
      <c:valAx>
        <c:axId val="307786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72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572278"/>
        <c:axId val="10041639"/>
      </c:barChart>
      <c:catAx>
        <c:axId val="857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1639"/>
        <c:crosses val="autoZero"/>
        <c:auto val="1"/>
        <c:lblOffset val="100"/>
        <c:noMultiLvlLbl val="0"/>
      </c:catAx>
      <c:valAx>
        <c:axId val="100416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265888"/>
        <c:axId val="8066401"/>
      </c:barChart>
      <c:catAx>
        <c:axId val="23265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6401"/>
        <c:crosses val="autoZero"/>
        <c:auto val="1"/>
        <c:lblOffset val="100"/>
        <c:noMultiLvlLbl val="0"/>
      </c:catAx>
      <c:valAx>
        <c:axId val="8066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65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88746"/>
        <c:axId val="49398715"/>
      </c:barChart>
      <c:catAx>
        <c:axId val="548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8715"/>
        <c:crosses val="autoZero"/>
        <c:auto val="1"/>
        <c:lblOffset val="100"/>
        <c:noMultiLvlLbl val="0"/>
      </c:catAx>
      <c:valAx>
        <c:axId val="493987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935252"/>
        <c:axId val="41872949"/>
      </c:barChart>
      <c:catAx>
        <c:axId val="4193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72949"/>
        <c:crosses val="autoZero"/>
        <c:auto val="1"/>
        <c:lblOffset val="100"/>
        <c:noMultiLvlLbl val="0"/>
      </c:catAx>
      <c:valAx>
        <c:axId val="418729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3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312222"/>
        <c:axId val="36265679"/>
      </c:barChart>
      <c:catAx>
        <c:axId val="4131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65679"/>
        <c:crosses val="autoZero"/>
        <c:auto val="1"/>
        <c:lblOffset val="100"/>
        <c:noMultiLvlLbl val="0"/>
      </c:catAx>
      <c:valAx>
        <c:axId val="36265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12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2304</v>
      </c>
      <c r="D24" s="135">
        <v>13285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2201</v>
      </c>
      <c r="D25" s="136">
        <v>16340</v>
      </c>
      <c r="E25" s="118">
        <v>2202</v>
      </c>
      <c r="F25" s="136">
        <v>16408</v>
      </c>
      <c r="G25" s="57">
        <v>0</v>
      </c>
      <c r="H25" s="300">
        <v>0</v>
      </c>
    </row>
    <row r="26" spans="1:8" ht="15" customHeight="1">
      <c r="A26" s="138" t="s">
        <v>125</v>
      </c>
      <c r="B26" s="139"/>
      <c r="C26" s="72">
        <v>2603</v>
      </c>
      <c r="D26" s="137">
        <v>11407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41032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301">
        <v>0</v>
      </c>
      <c r="D28" s="302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5" customHeight="1">
      <c r="A29" s="138" t="s">
        <v>108</v>
      </c>
      <c r="B29" s="139"/>
      <c r="C29" s="305">
        <v>0</v>
      </c>
      <c r="D29" s="306">
        <v>0</v>
      </c>
      <c r="E29" s="307">
        <v>0</v>
      </c>
      <c r="F29" s="307">
        <v>0</v>
      </c>
      <c r="G29" s="307">
        <v>0</v>
      </c>
      <c r="H29" s="308">
        <v>0</v>
      </c>
    </row>
    <row r="30" spans="1:8" ht="15" customHeight="1">
      <c r="A30" s="140" t="s">
        <v>29</v>
      </c>
      <c r="B30" s="141"/>
      <c r="C30" s="309">
        <v>0</v>
      </c>
      <c r="D30" s="310">
        <v>0</v>
      </c>
      <c r="E30" s="311">
        <v>0</v>
      </c>
      <c r="F30" s="312">
        <v>0</v>
      </c>
      <c r="G30" s="309">
        <v>0</v>
      </c>
      <c r="H30" s="310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41032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P79" sqref="P79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292" t="s">
        <v>4</v>
      </c>
      <c r="C5" s="293"/>
      <c r="D5" s="293"/>
      <c r="E5" s="294"/>
      <c r="F5" s="292" t="s">
        <v>2</v>
      </c>
      <c r="G5" s="295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3000</v>
      </c>
      <c r="C7" s="35">
        <f>B7/F12</f>
        <v>0.07311366738155586</v>
      </c>
      <c r="D7" s="62">
        <f>D32+D56+D80</f>
        <v>2908</v>
      </c>
      <c r="E7" s="36">
        <f>D7/F12</f>
        <v>0.07087151491518814</v>
      </c>
      <c r="F7" s="37">
        <f aca="true" t="shared" si="0" ref="F7:G11">B7+D7</f>
        <v>5908</v>
      </c>
      <c r="G7" s="38">
        <f t="shared" si="0"/>
        <v>0.143985182296744</v>
      </c>
    </row>
    <row r="8" spans="1:7" ht="12.75">
      <c r="A8" s="29" t="s">
        <v>10</v>
      </c>
      <c r="B8" s="63">
        <f>B33+B57+B81</f>
        <v>5806</v>
      </c>
      <c r="C8" s="39">
        <f>B8/F12</f>
        <v>0.1414993176057711</v>
      </c>
      <c r="D8" s="63">
        <f>D33+D57+D81</f>
        <v>5714</v>
      </c>
      <c r="E8" s="40">
        <f>D8/F12</f>
        <v>0.1392571651394034</v>
      </c>
      <c r="F8" s="41">
        <f t="shared" si="0"/>
        <v>11520</v>
      </c>
      <c r="G8" s="42">
        <f t="shared" si="0"/>
        <v>0.2807564827451745</v>
      </c>
    </row>
    <row r="9" spans="1:7" ht="12.75">
      <c r="A9" s="30" t="s">
        <v>11</v>
      </c>
      <c r="B9" s="63">
        <f>B34+B58+B82</f>
        <v>3418</v>
      </c>
      <c r="C9" s="39">
        <f>B9/F12</f>
        <v>0.08330083837005264</v>
      </c>
      <c r="D9" s="63">
        <f>D34+D58+D82</f>
        <v>3148</v>
      </c>
      <c r="E9" s="40">
        <f>D9/F12</f>
        <v>0.07672060830571262</v>
      </c>
      <c r="F9" s="41">
        <f t="shared" si="0"/>
        <v>6566</v>
      </c>
      <c r="G9" s="42">
        <f t="shared" si="0"/>
        <v>0.16002144667576526</v>
      </c>
    </row>
    <row r="10" spans="1:7" ht="12.75">
      <c r="A10" s="31" t="s">
        <v>12</v>
      </c>
      <c r="B10" s="63">
        <f>B35+B59+B83</f>
        <v>6937</v>
      </c>
      <c r="C10" s="39">
        <f>B10/F12</f>
        <v>0.16906317020861766</v>
      </c>
      <c r="D10" s="63">
        <f>D35+D59+D83</f>
        <v>9122</v>
      </c>
      <c r="E10" s="40">
        <f>D10/F12</f>
        <v>0.22231429128485083</v>
      </c>
      <c r="F10" s="41">
        <f t="shared" si="0"/>
        <v>16059</v>
      </c>
      <c r="G10" s="42">
        <f t="shared" si="0"/>
        <v>0.3913774614934685</v>
      </c>
    </row>
    <row r="11" spans="1:7" ht="13.5" thickBot="1">
      <c r="A11" s="32" t="s">
        <v>13</v>
      </c>
      <c r="B11" s="64">
        <f>B36+B60+B84</f>
        <v>445</v>
      </c>
      <c r="C11" s="43">
        <f>B11/F12</f>
        <v>0.010845193994930787</v>
      </c>
      <c r="D11" s="64">
        <f>D36+D60+D84</f>
        <v>534</v>
      </c>
      <c r="E11" s="44">
        <f>D11/F12</f>
        <v>0.013014232793916943</v>
      </c>
      <c r="F11" s="45">
        <f t="shared" si="0"/>
        <v>979</v>
      </c>
      <c r="G11" s="46">
        <f t="shared" si="0"/>
        <v>0.02385942678884773</v>
      </c>
    </row>
    <row r="12" spans="1:7" ht="13.5" thickBot="1">
      <c r="A12" s="34" t="s">
        <v>26</v>
      </c>
      <c r="B12" s="47">
        <f>B7+B8+B9+B10+B11</f>
        <v>19606</v>
      </c>
      <c r="C12" s="48">
        <f>SUM(C7:C11)</f>
        <v>0.47782218756092804</v>
      </c>
      <c r="D12" s="47">
        <f>D7+D8+D9+D10+D11</f>
        <v>21426</v>
      </c>
      <c r="E12" s="48">
        <f>SUM(E7:E11)</f>
        <v>0.5221778124390719</v>
      </c>
      <c r="F12" s="47">
        <f>SUM(F7:F11)</f>
        <v>41032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292" t="s">
        <v>4</v>
      </c>
      <c r="C30" s="293"/>
      <c r="D30" s="293"/>
      <c r="E30" s="294"/>
      <c r="F30" s="292" t="s">
        <v>2</v>
      </c>
      <c r="G30" s="295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820</v>
      </c>
      <c r="C32" s="35">
        <f>B32/F37</f>
        <v>0.061723748588633796</v>
      </c>
      <c r="D32" s="147">
        <v>794</v>
      </c>
      <c r="E32" s="36">
        <f>D32/F37</f>
        <v>0.05976665412118931</v>
      </c>
      <c r="F32" s="37">
        <f aca="true" t="shared" si="1" ref="F32:G37">B32+D32</f>
        <v>1614</v>
      </c>
      <c r="G32" s="38">
        <f t="shared" si="1"/>
        <v>0.12149040270982311</v>
      </c>
      <c r="H32" s="143"/>
      <c r="I32" s="143"/>
    </row>
    <row r="33" spans="1:9" ht="12.75">
      <c r="A33" s="284" t="s">
        <v>10</v>
      </c>
      <c r="B33" s="148">
        <v>1912</v>
      </c>
      <c r="C33" s="285">
        <f>B33/F37</f>
        <v>0.14392171622130223</v>
      </c>
      <c r="D33" s="148">
        <v>1961</v>
      </c>
      <c r="E33" s="40">
        <f>D33/F37</f>
        <v>0.14761008656379376</v>
      </c>
      <c r="F33" s="41">
        <f t="shared" si="1"/>
        <v>3873</v>
      </c>
      <c r="G33" s="42">
        <f t="shared" si="1"/>
        <v>0.291531802785096</v>
      </c>
      <c r="H33" s="143"/>
      <c r="I33" s="143"/>
    </row>
    <row r="34" spans="1:9" ht="12.75">
      <c r="A34" s="30" t="s">
        <v>11</v>
      </c>
      <c r="B34" s="148">
        <v>1262</v>
      </c>
      <c r="C34" s="39">
        <f>B34/F37</f>
        <v>0.09499435453519006</v>
      </c>
      <c r="D34" s="148">
        <v>1155</v>
      </c>
      <c r="E34" s="40">
        <f>D34/F37</f>
        <v>0.08694015807301468</v>
      </c>
      <c r="F34" s="41">
        <f t="shared" si="1"/>
        <v>2417</v>
      </c>
      <c r="G34" s="42">
        <f t="shared" si="1"/>
        <v>0.18193451260820476</v>
      </c>
      <c r="H34" s="143"/>
      <c r="I34" s="143"/>
    </row>
    <row r="35" spans="1:9" ht="12.75">
      <c r="A35" s="286" t="s">
        <v>12</v>
      </c>
      <c r="B35" s="148">
        <v>2093</v>
      </c>
      <c r="C35" s="285">
        <f>B35/F37</f>
        <v>0.15754610462928115</v>
      </c>
      <c r="D35" s="148">
        <v>3000</v>
      </c>
      <c r="E35" s="40">
        <f>D35/F37</f>
        <v>0.22581859239744073</v>
      </c>
      <c r="F35" s="41">
        <f t="shared" si="1"/>
        <v>5093</v>
      </c>
      <c r="G35" s="42">
        <f t="shared" si="1"/>
        <v>0.3833646970267219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0.007677832141512984</v>
      </c>
      <c r="D36" s="149">
        <v>186</v>
      </c>
      <c r="E36" s="44">
        <f>D36/F37</f>
        <v>0.014000752728641324</v>
      </c>
      <c r="F36" s="45">
        <f t="shared" si="1"/>
        <v>288</v>
      </c>
      <c r="G36" s="46">
        <f t="shared" si="1"/>
        <v>0.02167858487015431</v>
      </c>
      <c r="H36" s="143"/>
      <c r="I36" s="143"/>
    </row>
    <row r="37" spans="1:7" ht="13.5" thickBot="1">
      <c r="A37" s="34" t="s">
        <v>128</v>
      </c>
      <c r="B37" s="47">
        <f>SUM(B32:B36)</f>
        <v>6189</v>
      </c>
      <c r="C37" s="48">
        <f>B37/F37</f>
        <v>0.46586375611592024</v>
      </c>
      <c r="D37" s="47">
        <f>SUM(D32:D36)</f>
        <v>7096</v>
      </c>
      <c r="E37" s="48">
        <f>D37/F37</f>
        <v>0.5341362438840798</v>
      </c>
      <c r="F37" s="47">
        <f t="shared" si="1"/>
        <v>13285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292" t="s">
        <v>4</v>
      </c>
      <c r="C54" s="293"/>
      <c r="D54" s="293"/>
      <c r="E54" s="294"/>
      <c r="F54" s="292" t="s">
        <v>2</v>
      </c>
      <c r="G54" s="295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1218</v>
      </c>
      <c r="C56" s="36">
        <f>B56/F61</f>
        <v>0.07454100367197063</v>
      </c>
      <c r="D56" s="288">
        <v>1205</v>
      </c>
      <c r="E56" s="36">
        <f>D56/F61</f>
        <v>0.07374541003671971</v>
      </c>
      <c r="F56" s="37">
        <f>B56+D56</f>
        <v>2423</v>
      </c>
      <c r="G56" s="38">
        <f>F56/F61</f>
        <v>0.14828641370869033</v>
      </c>
      <c r="H56" s="16"/>
    </row>
    <row r="57" spans="1:8" ht="12.75">
      <c r="A57" s="29" t="s">
        <v>10</v>
      </c>
      <c r="B57" s="289">
        <v>2280</v>
      </c>
      <c r="C57" s="40">
        <f>B57/F61</f>
        <v>0.13953488372093023</v>
      </c>
      <c r="D57" s="289">
        <v>2271</v>
      </c>
      <c r="E57" s="40">
        <f>D57/F61</f>
        <v>0.13898408812729499</v>
      </c>
      <c r="F57" s="41">
        <f>B57+D57</f>
        <v>4551</v>
      </c>
      <c r="G57" s="42">
        <f>F57/F61</f>
        <v>0.2785189718482252</v>
      </c>
      <c r="H57" s="16"/>
    </row>
    <row r="58" spans="1:7" ht="12.75">
      <c r="A58" s="30" t="s">
        <v>11</v>
      </c>
      <c r="B58" s="289">
        <v>1152</v>
      </c>
      <c r="C58" s="40">
        <f>B58/F61</f>
        <v>0.07050183598531212</v>
      </c>
      <c r="D58" s="289">
        <v>1102</v>
      </c>
      <c r="E58" s="40">
        <f>D58/F61</f>
        <v>0.06744186046511629</v>
      </c>
      <c r="F58" s="41">
        <f>B58+D58</f>
        <v>2254</v>
      </c>
      <c r="G58" s="42">
        <f>F58/F61</f>
        <v>0.1379436964504284</v>
      </c>
    </row>
    <row r="59" spans="1:8" ht="12.75">
      <c r="A59" s="31" t="s">
        <v>12</v>
      </c>
      <c r="B59" s="289">
        <v>3114</v>
      </c>
      <c r="C59" s="40">
        <v>34.42</v>
      </c>
      <c r="D59" s="289">
        <v>3519</v>
      </c>
      <c r="E59" s="40">
        <f>D59/F61</f>
        <v>0.2153610771113831</v>
      </c>
      <c r="F59" s="41">
        <f>B59+D59</f>
        <v>6633</v>
      </c>
      <c r="G59" s="42">
        <f>F59/F61</f>
        <v>0.4059363525091799</v>
      </c>
      <c r="H59" s="16"/>
    </row>
    <row r="60" spans="1:7" ht="13.5" thickBot="1">
      <c r="A60" s="32" t="s">
        <v>13</v>
      </c>
      <c r="B60" s="290">
        <v>270</v>
      </c>
      <c r="C60" s="44">
        <f>B60/F61</f>
        <v>0.016523867809057527</v>
      </c>
      <c r="D60" s="290">
        <v>209</v>
      </c>
      <c r="E60" s="44">
        <f>D60/F61</f>
        <v>0.012790697674418604</v>
      </c>
      <c r="F60" s="45">
        <f>B60+D60</f>
        <v>479</v>
      </c>
      <c r="G60" s="46">
        <f>F60/F61</f>
        <v>0.02931456548347613</v>
      </c>
    </row>
    <row r="61" spans="1:7" ht="13.5" thickBot="1">
      <c r="A61" s="34" t="s">
        <v>131</v>
      </c>
      <c r="B61" s="47">
        <f aca="true" t="shared" si="2" ref="B61:G61">SUM(B56:B60)</f>
        <v>8034</v>
      </c>
      <c r="C61" s="48">
        <f t="shared" si="2"/>
        <v>34.72110159118727</v>
      </c>
      <c r="D61" s="47">
        <f t="shared" si="2"/>
        <v>8306</v>
      </c>
      <c r="E61" s="48">
        <f t="shared" si="2"/>
        <v>0.5083231334149327</v>
      </c>
      <c r="F61" s="47">
        <f t="shared" si="2"/>
        <v>16340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292" t="s">
        <v>4</v>
      </c>
      <c r="C78" s="293"/>
      <c r="D78" s="293"/>
      <c r="E78" s="294"/>
      <c r="F78" s="292" t="s">
        <v>2</v>
      </c>
      <c r="G78" s="295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962</v>
      </c>
      <c r="C80" s="35">
        <f>B80/F85</f>
        <v>0.0843341807661962</v>
      </c>
      <c r="D80" s="144">
        <v>909</v>
      </c>
      <c r="E80" s="36">
        <f>D80/F85</f>
        <v>0.07968791093188393</v>
      </c>
      <c r="F80" s="37">
        <f>B80+D80</f>
        <v>1871</v>
      </c>
      <c r="G80" s="38">
        <f>F80/F85</f>
        <v>0.16402209169808013</v>
      </c>
      <c r="H80" s="16"/>
    </row>
    <row r="81" spans="1:8" ht="12.75">
      <c r="A81" s="29" t="s">
        <v>10</v>
      </c>
      <c r="B81" s="145">
        <v>1614</v>
      </c>
      <c r="C81" s="39">
        <f>B81/F85</f>
        <v>0.14149206627509425</v>
      </c>
      <c r="D81" s="145">
        <v>1482</v>
      </c>
      <c r="E81" s="40">
        <f>D81/F85</f>
        <v>0.12992022442359955</v>
      </c>
      <c r="F81" s="41">
        <f>B81+D81</f>
        <v>3096</v>
      </c>
      <c r="G81" s="42">
        <f>F81/F85</f>
        <v>0.27141229069869377</v>
      </c>
      <c r="H81" s="16"/>
    </row>
    <row r="82" spans="1:7" ht="12.75">
      <c r="A82" s="30" t="s">
        <v>11</v>
      </c>
      <c r="B82" s="145">
        <v>1004</v>
      </c>
      <c r="C82" s="39">
        <f>B82/F85</f>
        <v>0.08801613044621724</v>
      </c>
      <c r="D82" s="145">
        <v>891</v>
      </c>
      <c r="E82" s="40">
        <f>D82/F85</f>
        <v>0.0781099324975892</v>
      </c>
      <c r="F82" s="41">
        <f>B82+D82</f>
        <v>1895</v>
      </c>
      <c r="G82" s="42">
        <f>F82/F85</f>
        <v>0.16612606294380644</v>
      </c>
    </row>
    <row r="83" spans="1:8" ht="12.75">
      <c r="A83" s="31" t="s">
        <v>12</v>
      </c>
      <c r="B83" s="145">
        <v>1730</v>
      </c>
      <c r="C83" s="39">
        <f>B83/F85</f>
        <v>0.15166126062943808</v>
      </c>
      <c r="D83" s="145">
        <v>2603</v>
      </c>
      <c r="E83" s="40">
        <f>D83/F85</f>
        <v>0.22819321469273254</v>
      </c>
      <c r="F83" s="41">
        <f>B83+D83</f>
        <v>4333</v>
      </c>
      <c r="G83" s="42">
        <f>F83/F85</f>
        <v>0.3798544753221706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0.006399579205750855</v>
      </c>
      <c r="D84" s="146">
        <v>139</v>
      </c>
      <c r="E84" s="44">
        <f>D84/F85</f>
        <v>0.012185500131498203</v>
      </c>
      <c r="F84" s="45">
        <f>B84+D84</f>
        <v>212</v>
      </c>
      <c r="G84" s="46">
        <f>F84/F85</f>
        <v>0.018585079337249056</v>
      </c>
    </row>
    <row r="85" spans="1:7" ht="13.5" thickBot="1">
      <c r="A85" s="34" t="s">
        <v>136</v>
      </c>
      <c r="B85" s="47">
        <f aca="true" t="shared" si="3" ref="B85:G85">SUM(B80:B84)</f>
        <v>5383</v>
      </c>
      <c r="C85" s="48">
        <f t="shared" si="3"/>
        <v>0.47190321732269663</v>
      </c>
      <c r="D85" s="47">
        <f t="shared" si="3"/>
        <v>6024</v>
      </c>
      <c r="E85" s="48">
        <f t="shared" si="3"/>
        <v>0.5280967826773034</v>
      </c>
      <c r="F85" s="47">
        <f t="shared" si="3"/>
        <v>11407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L22" sqref="L22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13">
        <v>13257</v>
      </c>
      <c r="C6" s="314">
        <v>0</v>
      </c>
      <c r="D6" s="315">
        <v>19</v>
      </c>
      <c r="E6" s="315">
        <v>16</v>
      </c>
      <c r="F6" s="315">
        <v>0</v>
      </c>
      <c r="G6" s="315">
        <v>0</v>
      </c>
      <c r="H6" s="316">
        <f>C6+D6+F6+E6</f>
        <v>35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7</v>
      </c>
      <c r="P6" s="316">
        <f>O6+N6+M6+L6+K6+J6+I6</f>
        <v>7</v>
      </c>
      <c r="Q6" s="316">
        <f>(H6-P6)+B6</f>
        <v>13285</v>
      </c>
    </row>
    <row r="7" spans="1:17" ht="12.75">
      <c r="A7" s="256" t="s">
        <v>138</v>
      </c>
      <c r="B7" s="313">
        <v>16417</v>
      </c>
      <c r="C7" s="317">
        <v>0</v>
      </c>
      <c r="D7" s="318">
        <v>51</v>
      </c>
      <c r="E7" s="318">
        <v>0</v>
      </c>
      <c r="F7" s="318">
        <v>0</v>
      </c>
      <c r="G7" s="318">
        <v>0</v>
      </c>
      <c r="H7" s="319">
        <f>G7+F7+E7+D7+C7</f>
        <v>51</v>
      </c>
      <c r="I7" s="318">
        <v>0</v>
      </c>
      <c r="J7" s="318">
        <v>92</v>
      </c>
      <c r="K7" s="318">
        <v>36</v>
      </c>
      <c r="L7" s="318">
        <v>0</v>
      </c>
      <c r="M7" s="318">
        <v>0</v>
      </c>
      <c r="N7" s="318">
        <v>0</v>
      </c>
      <c r="O7" s="318">
        <v>0</v>
      </c>
      <c r="P7" s="319">
        <f>O7+N7+M7+L7+K7+J7+I7</f>
        <v>128</v>
      </c>
      <c r="Q7" s="319">
        <f>B7+H7-P7</f>
        <v>16340</v>
      </c>
    </row>
    <row r="8" spans="1:17" ht="15" customHeight="1">
      <c r="A8" s="256" t="s">
        <v>139</v>
      </c>
      <c r="B8" s="313">
        <v>11400</v>
      </c>
      <c r="C8" s="317">
        <v>22</v>
      </c>
      <c r="D8" s="318">
        <v>14</v>
      </c>
      <c r="E8" s="318">
        <v>0</v>
      </c>
      <c r="F8" s="318">
        <v>1</v>
      </c>
      <c r="G8" s="318">
        <v>0</v>
      </c>
      <c r="H8" s="319">
        <f>G8+F8+E8+D8+C8</f>
        <v>37</v>
      </c>
      <c r="I8" s="318">
        <v>1</v>
      </c>
      <c r="J8" s="318">
        <v>0</v>
      </c>
      <c r="K8" s="318">
        <v>28</v>
      </c>
      <c r="L8" s="318">
        <v>0</v>
      </c>
      <c r="M8" s="318">
        <v>0</v>
      </c>
      <c r="N8" s="318">
        <v>0</v>
      </c>
      <c r="O8" s="318">
        <v>1</v>
      </c>
      <c r="P8" s="319">
        <f>O8+N8+M8+L8+K8+J8+I8</f>
        <v>30</v>
      </c>
      <c r="Q8" s="319">
        <f>B8+H8-P8</f>
        <v>11407</v>
      </c>
    </row>
    <row r="9" spans="1:17" ht="13.5" customHeight="1">
      <c r="A9" s="274" t="s">
        <v>2</v>
      </c>
      <c r="B9" s="320">
        <f>B6+B7+B8</f>
        <v>41074</v>
      </c>
      <c r="C9" s="320">
        <f>C6+C7+C8</f>
        <v>22</v>
      </c>
      <c r="D9" s="320">
        <f>D6+D7+D8</f>
        <v>84</v>
      </c>
      <c r="E9" s="320">
        <f>E6+E7+E8</f>
        <v>16</v>
      </c>
      <c r="F9" s="320">
        <f>F6+F7+F8</f>
        <v>1</v>
      </c>
      <c r="G9" s="320">
        <f>G6+G7+G8</f>
        <v>0</v>
      </c>
      <c r="H9" s="320">
        <f>H6+H7+H8</f>
        <v>123</v>
      </c>
      <c r="I9" s="320">
        <f>I6+I7+I8</f>
        <v>1</v>
      </c>
      <c r="J9" s="320">
        <f>J6+J7+J8</f>
        <v>92</v>
      </c>
      <c r="K9" s="320">
        <f>K6+K7+K8</f>
        <v>64</v>
      </c>
      <c r="L9" s="320">
        <f>L6+L7+L8</f>
        <v>0</v>
      </c>
      <c r="M9" s="320">
        <f>M6+M7+M8</f>
        <v>0</v>
      </c>
      <c r="N9" s="320">
        <f>N6+N7+N8</f>
        <v>0</v>
      </c>
      <c r="O9" s="320">
        <f>O6+O7+O8</f>
        <v>8</v>
      </c>
      <c r="P9" s="320">
        <f>P6+P7+P8</f>
        <v>165</v>
      </c>
      <c r="Q9" s="320">
        <f>Q6+Q7+Q8</f>
        <v>41032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296" t="s">
        <v>54</v>
      </c>
      <c r="B1" s="297"/>
      <c r="C1" s="297"/>
      <c r="D1" s="298"/>
      <c r="E1" s="298"/>
      <c r="F1" s="298"/>
      <c r="G1" s="298"/>
    </row>
    <row r="2" spans="1:7" s="1" customFormat="1" ht="12.75">
      <c r="A2" s="299" t="str">
        <f>"As of  25 Mar 2012"</f>
        <v>As of  25 Mar 2012</v>
      </c>
      <c r="B2" s="297"/>
      <c r="C2" s="297"/>
      <c r="D2" s="298"/>
      <c r="E2" s="298"/>
      <c r="F2" s="298"/>
      <c r="G2" s="298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1453</v>
      </c>
      <c r="C6" s="221">
        <f>A6*B6</f>
        <v>1453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567</v>
      </c>
      <c r="C7" s="221">
        <f aca="true" t="shared" si="0" ref="C7:C30">A7*B7</f>
        <v>1134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498</v>
      </c>
      <c r="C8" s="221">
        <f t="shared" si="0"/>
        <v>1494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518</v>
      </c>
      <c r="C9" s="221">
        <f t="shared" si="0"/>
        <v>2072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559</v>
      </c>
      <c r="C10" s="221">
        <f t="shared" si="0"/>
        <v>2795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571</v>
      </c>
      <c r="C11" s="221">
        <f t="shared" si="0"/>
        <v>3426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592</v>
      </c>
      <c r="C12" s="221">
        <f t="shared" si="0"/>
        <v>4144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560</v>
      </c>
      <c r="C13" s="221">
        <f t="shared" si="0"/>
        <v>4480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459</v>
      </c>
      <c r="C14" s="221">
        <f t="shared" si="0"/>
        <v>4131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430</v>
      </c>
      <c r="C15" s="221">
        <f t="shared" si="0"/>
        <v>4300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290</v>
      </c>
      <c r="C16" s="221">
        <f t="shared" si="0"/>
        <v>3190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203</v>
      </c>
      <c r="C17" s="221">
        <f t="shared" si="0"/>
        <v>2436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141</v>
      </c>
      <c r="C18" s="221">
        <f t="shared" si="0"/>
        <v>1833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101</v>
      </c>
      <c r="C19" s="221">
        <f t="shared" si="0"/>
        <v>1414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63</v>
      </c>
      <c r="C20" s="221">
        <f t="shared" si="0"/>
        <v>945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40</v>
      </c>
      <c r="C21" s="221">
        <f t="shared" si="0"/>
        <v>640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18</v>
      </c>
      <c r="C23" s="221">
        <f t="shared" si="0"/>
        <v>324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13</v>
      </c>
      <c r="C24" s="221">
        <f t="shared" si="0"/>
        <v>247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3</v>
      </c>
      <c r="C25" s="221">
        <f t="shared" si="0"/>
        <v>60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41032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484</v>
      </c>
      <c r="C53" s="221">
        <f>A53*B53</f>
        <v>484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157</v>
      </c>
      <c r="C54" s="221">
        <f aca="true" t="shared" si="2" ref="C54:C71">A54*B54</f>
        <v>314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130</v>
      </c>
      <c r="C55" s="221">
        <f t="shared" si="2"/>
        <v>390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142</v>
      </c>
      <c r="C56" s="221">
        <f t="shared" si="2"/>
        <v>568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194</v>
      </c>
      <c r="C58" s="221">
        <f t="shared" si="2"/>
        <v>1164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210</v>
      </c>
      <c r="C59" s="221">
        <f t="shared" si="2"/>
        <v>1470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213</v>
      </c>
      <c r="C60" s="221">
        <f t="shared" si="2"/>
        <v>1704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179</v>
      </c>
      <c r="C61" s="221">
        <f t="shared" si="2"/>
        <v>1611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162</v>
      </c>
      <c r="C62" s="221">
        <f t="shared" si="2"/>
        <v>1620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85</v>
      </c>
      <c r="C63" s="221">
        <f t="shared" si="2"/>
        <v>935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61</v>
      </c>
      <c r="C64" s="221">
        <f t="shared" si="2"/>
        <v>732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20</v>
      </c>
      <c r="C66" s="221">
        <f t="shared" si="2"/>
        <v>280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15</v>
      </c>
      <c r="C67" s="221">
        <f t="shared" si="2"/>
        <v>225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6</v>
      </c>
      <c r="C68" s="221">
        <f t="shared" si="2"/>
        <v>96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8</v>
      </c>
      <c r="C69" s="221">
        <f t="shared" si="2"/>
        <v>136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229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2304</v>
      </c>
      <c r="C78" s="224">
        <f>SUM(C53:C77)</f>
        <v>13285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186</v>
      </c>
      <c r="C100" s="246">
        <f>A100*B100</f>
        <v>186</v>
      </c>
    </row>
    <row r="101" spans="1:3" ht="12.75">
      <c r="A101" s="234">
        <v>2</v>
      </c>
      <c r="B101" s="291">
        <v>155</v>
      </c>
      <c r="C101" s="246">
        <f aca="true" t="shared" si="3" ref="C101:C124">A101*B101</f>
        <v>310</v>
      </c>
    </row>
    <row r="102" spans="1:3" ht="12.75">
      <c r="A102" s="234">
        <v>3</v>
      </c>
      <c r="B102" s="291">
        <v>156</v>
      </c>
      <c r="C102" s="246">
        <f t="shared" si="3"/>
        <v>468</v>
      </c>
    </row>
    <row r="103" spans="1:3" ht="12.75">
      <c r="A103" s="234">
        <v>4</v>
      </c>
      <c r="B103" s="291">
        <v>156</v>
      </c>
      <c r="C103" s="246">
        <f t="shared" si="3"/>
        <v>624</v>
      </c>
    </row>
    <row r="104" spans="1:3" ht="12.75">
      <c r="A104" s="234">
        <v>5</v>
      </c>
      <c r="B104" s="291">
        <v>152</v>
      </c>
      <c r="C104" s="246">
        <f t="shared" si="3"/>
        <v>760</v>
      </c>
    </row>
    <row r="105" spans="1:3" ht="12.75">
      <c r="A105" s="234">
        <v>6</v>
      </c>
      <c r="B105" s="291">
        <v>161</v>
      </c>
      <c r="C105" s="246">
        <f t="shared" si="3"/>
        <v>966</v>
      </c>
    </row>
    <row r="106" spans="1:3" ht="12.75">
      <c r="A106" s="234">
        <v>7</v>
      </c>
      <c r="B106" s="291">
        <v>169</v>
      </c>
      <c r="C106" s="246">
        <f t="shared" si="3"/>
        <v>1183</v>
      </c>
    </row>
    <row r="107" spans="1:3" ht="12.75">
      <c r="A107" s="234">
        <v>8</v>
      </c>
      <c r="B107" s="291">
        <v>197</v>
      </c>
      <c r="C107" s="246">
        <f t="shared" si="3"/>
        <v>1576</v>
      </c>
    </row>
    <row r="108" spans="1:3" ht="12.75">
      <c r="A108" s="234">
        <v>9</v>
      </c>
      <c r="B108" s="291">
        <v>155</v>
      </c>
      <c r="C108" s="246">
        <f t="shared" si="3"/>
        <v>1395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148</v>
      </c>
      <c r="C110" s="246">
        <f t="shared" si="3"/>
        <v>1628</v>
      </c>
    </row>
    <row r="111" spans="1:3" ht="12.75">
      <c r="A111" s="234">
        <v>12</v>
      </c>
      <c r="B111" s="291">
        <v>105</v>
      </c>
      <c r="C111" s="246">
        <f t="shared" si="3"/>
        <v>1260</v>
      </c>
    </row>
    <row r="112" spans="1:3" ht="12.75">
      <c r="A112" s="234">
        <v>13</v>
      </c>
      <c r="B112" s="291">
        <v>86</v>
      </c>
      <c r="C112" s="246">
        <f t="shared" si="3"/>
        <v>1118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33</v>
      </c>
      <c r="C115" s="246">
        <f t="shared" si="3"/>
        <v>528</v>
      </c>
    </row>
    <row r="116" spans="1:3" ht="12.75">
      <c r="A116" s="234">
        <v>17</v>
      </c>
      <c r="B116" s="291">
        <v>16</v>
      </c>
      <c r="C116" s="246">
        <f t="shared" si="3"/>
        <v>272</v>
      </c>
    </row>
    <row r="117" spans="1:3" ht="12.75">
      <c r="A117" s="234">
        <v>18</v>
      </c>
      <c r="B117" s="291">
        <v>15</v>
      </c>
      <c r="C117" s="246">
        <f t="shared" si="3"/>
        <v>270</v>
      </c>
    </row>
    <row r="118" spans="1:3" ht="12.75">
      <c r="A118" s="234">
        <v>19</v>
      </c>
      <c r="B118" s="291">
        <v>10</v>
      </c>
      <c r="C118" s="246">
        <f t="shared" si="3"/>
        <v>190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2201</v>
      </c>
      <c r="C125" s="247">
        <f>SUM(C100:C124)</f>
        <v>16340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783</v>
      </c>
      <c r="C147" s="236">
        <f>A147*B147</f>
        <v>783</v>
      </c>
    </row>
    <row r="148" spans="1:3" ht="12.75">
      <c r="A148" s="234">
        <v>2</v>
      </c>
      <c r="B148" s="236">
        <v>255</v>
      </c>
      <c r="C148" s="236">
        <f aca="true" t="shared" si="4" ref="C148:C171">A148*B148</f>
        <v>510</v>
      </c>
    </row>
    <row r="149" spans="1:3" ht="12.75">
      <c r="A149" s="234">
        <v>3</v>
      </c>
      <c r="B149" s="236">
        <v>212</v>
      </c>
      <c r="C149" s="236">
        <f t="shared" si="4"/>
        <v>636</v>
      </c>
    </row>
    <row r="150" spans="1:3" ht="12.75">
      <c r="A150" s="234">
        <v>4</v>
      </c>
      <c r="B150" s="236">
        <v>220</v>
      </c>
      <c r="C150" s="236">
        <f t="shared" si="4"/>
        <v>880</v>
      </c>
    </row>
    <row r="151" spans="1:3" ht="12.75">
      <c r="A151" s="234">
        <v>5</v>
      </c>
      <c r="B151" s="236">
        <v>212</v>
      </c>
      <c r="C151" s="236">
        <f t="shared" si="4"/>
        <v>1060</v>
      </c>
    </row>
    <row r="152" spans="1:3" ht="12.75">
      <c r="A152" s="234">
        <v>6</v>
      </c>
      <c r="B152" s="236">
        <v>216</v>
      </c>
      <c r="C152" s="236">
        <f t="shared" si="4"/>
        <v>1296</v>
      </c>
    </row>
    <row r="153" spans="1:3" ht="12.75">
      <c r="A153" s="234">
        <v>7</v>
      </c>
      <c r="B153" s="236">
        <v>213</v>
      </c>
      <c r="C153" s="236">
        <f t="shared" si="4"/>
        <v>1491</v>
      </c>
    </row>
    <row r="154" spans="1:3" ht="12.75">
      <c r="A154" s="234">
        <v>8</v>
      </c>
      <c r="B154" s="236">
        <v>150</v>
      </c>
      <c r="C154" s="236">
        <f t="shared" si="4"/>
        <v>1200</v>
      </c>
    </row>
    <row r="155" spans="1:3" ht="12.75">
      <c r="A155" s="234">
        <v>9</v>
      </c>
      <c r="B155" s="236">
        <v>125</v>
      </c>
      <c r="C155" s="236">
        <f t="shared" si="4"/>
        <v>1125</v>
      </c>
    </row>
    <row r="156" spans="1:3" ht="12.75">
      <c r="A156" s="234">
        <v>10</v>
      </c>
      <c r="B156" s="236">
        <v>91</v>
      </c>
      <c r="C156" s="236">
        <f t="shared" si="4"/>
        <v>910</v>
      </c>
    </row>
    <row r="157" spans="1:3" ht="12.75">
      <c r="A157" s="234">
        <v>11</v>
      </c>
      <c r="B157" s="236">
        <v>57</v>
      </c>
      <c r="C157" s="236">
        <f t="shared" si="4"/>
        <v>627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16</v>
      </c>
      <c r="C159" s="236">
        <f t="shared" si="4"/>
        <v>208</v>
      </c>
    </row>
    <row r="160" spans="1:3" ht="12.75">
      <c r="A160" s="234">
        <v>14</v>
      </c>
      <c r="B160" s="236">
        <v>11</v>
      </c>
      <c r="C160" s="236">
        <f t="shared" si="4"/>
        <v>154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2603</v>
      </c>
      <c r="C172" s="239">
        <f>SUM(C147:C171)</f>
        <v>11407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D101" sqref="D10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D131" sqref="D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452</v>
      </c>
      <c r="E7" s="192">
        <f t="shared" si="0"/>
        <v>443</v>
      </c>
      <c r="F7" s="203">
        <f>D7+E7</f>
        <v>895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6041</v>
      </c>
      <c r="E8" s="243">
        <f t="shared" si="0"/>
        <v>6873</v>
      </c>
      <c r="F8" s="203">
        <f aca="true" t="shared" si="1" ref="F8:F21">D8+E8</f>
        <v>12914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440</v>
      </c>
      <c r="F9" s="203">
        <f t="shared" si="1"/>
        <v>856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652</v>
      </c>
      <c r="E10" s="243">
        <f t="shared" si="0"/>
        <v>692</v>
      </c>
      <c r="F10" s="203">
        <f t="shared" si="1"/>
        <v>1344</v>
      </c>
      <c r="G10" s="172"/>
    </row>
    <row r="11" spans="1:7" ht="12.75">
      <c r="A11" s="173" t="s">
        <v>92</v>
      </c>
      <c r="B11" s="177"/>
      <c r="C11" s="177"/>
      <c r="D11" s="243">
        <f t="shared" si="0"/>
        <v>800</v>
      </c>
      <c r="E11" s="243">
        <f t="shared" si="0"/>
        <v>869</v>
      </c>
      <c r="F11" s="203">
        <f t="shared" si="1"/>
        <v>1669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1290</v>
      </c>
      <c r="E12" s="243">
        <f t="shared" si="0"/>
        <v>1370</v>
      </c>
      <c r="F12" s="203">
        <f t="shared" si="1"/>
        <v>2660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1465</v>
      </c>
      <c r="E13" s="193">
        <f t="shared" si="0"/>
        <v>1615</v>
      </c>
      <c r="F13" s="203">
        <f t="shared" si="1"/>
        <v>3080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942</v>
      </c>
      <c r="E14" s="243">
        <f t="shared" si="0"/>
        <v>972</v>
      </c>
      <c r="F14" s="203">
        <f t="shared" si="1"/>
        <v>1914</v>
      </c>
      <c r="G14" s="172"/>
    </row>
    <row r="15" spans="1:7" ht="12.75">
      <c r="A15" s="176" t="s">
        <v>89</v>
      </c>
      <c r="B15" s="177"/>
      <c r="C15" s="177"/>
      <c r="D15" s="243">
        <f t="shared" si="0"/>
        <v>1922</v>
      </c>
      <c r="E15" s="243">
        <f t="shared" si="0"/>
        <v>2226</v>
      </c>
      <c r="F15" s="203">
        <f t="shared" si="1"/>
        <v>4148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2284</v>
      </c>
      <c r="E16" s="243">
        <f t="shared" si="0"/>
        <v>2318</v>
      </c>
      <c r="F16" s="203">
        <f t="shared" si="1"/>
        <v>4602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845</v>
      </c>
      <c r="E17" s="243">
        <f t="shared" si="0"/>
        <v>965</v>
      </c>
      <c r="F17" s="203">
        <f t="shared" si="1"/>
        <v>1810</v>
      </c>
      <c r="G17" s="172"/>
    </row>
    <row r="18" spans="1:7" ht="12.75">
      <c r="A18" s="176" t="s">
        <v>159</v>
      </c>
      <c r="B18" s="177"/>
      <c r="C18" s="177"/>
      <c r="D18" s="243">
        <f t="shared" si="0"/>
        <v>1198</v>
      </c>
      <c r="E18" s="243">
        <f t="shared" si="0"/>
        <v>1175</v>
      </c>
      <c r="F18" s="203">
        <f t="shared" si="1"/>
        <v>2373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106</v>
      </c>
      <c r="E19" s="193">
        <f t="shared" si="0"/>
        <v>107</v>
      </c>
      <c r="F19" s="203">
        <f t="shared" si="1"/>
        <v>213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1188</v>
      </c>
      <c r="E21" s="193">
        <f t="shared" si="0"/>
        <v>1346</v>
      </c>
      <c r="F21" s="203">
        <f t="shared" si="1"/>
        <v>2534</v>
      </c>
      <c r="G21" s="172"/>
    </row>
    <row r="22" spans="1:7" ht="12.75">
      <c r="A22" s="183" t="s">
        <v>26</v>
      </c>
      <c r="B22" s="184"/>
      <c r="C22" s="185"/>
      <c r="D22" s="186">
        <f>SUM(D7:D21)</f>
        <v>19606</v>
      </c>
      <c r="E22" s="187">
        <f>SUM(E7:E21)</f>
        <v>21426</v>
      </c>
      <c r="F22" s="187">
        <f>SUM(F7:F21)</f>
        <v>41032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42</v>
      </c>
      <c r="E44" s="192">
        <v>50</v>
      </c>
      <c r="F44" s="203">
        <f>D44+E44</f>
        <v>92</v>
      </c>
      <c r="G44" s="172"/>
    </row>
    <row r="45" spans="1:7" ht="15" customHeight="1">
      <c r="A45" s="176" t="s">
        <v>115</v>
      </c>
      <c r="B45" s="177"/>
      <c r="C45" s="177"/>
      <c r="D45" s="244">
        <v>2931</v>
      </c>
      <c r="E45" s="243">
        <v>3452</v>
      </c>
      <c r="F45" s="203">
        <f aca="true" t="shared" si="2" ref="F45:F58">D45+E45</f>
        <v>6383</v>
      </c>
      <c r="G45" s="172"/>
    </row>
    <row r="46" spans="1:7" ht="15" customHeight="1">
      <c r="A46" s="176" t="s">
        <v>88</v>
      </c>
      <c r="B46" s="177"/>
      <c r="C46" s="177"/>
      <c r="D46" s="243">
        <v>140</v>
      </c>
      <c r="E46" s="243">
        <v>157</v>
      </c>
      <c r="F46" s="203">
        <f t="shared" si="2"/>
        <v>297</v>
      </c>
      <c r="G46" s="172"/>
    </row>
    <row r="47" spans="1:7" ht="15" customHeight="1">
      <c r="A47" s="176" t="s">
        <v>116</v>
      </c>
      <c r="B47" s="177"/>
      <c r="C47" s="177"/>
      <c r="D47" s="243">
        <v>81</v>
      </c>
      <c r="E47" s="243">
        <v>80</v>
      </c>
      <c r="F47" s="203">
        <f t="shared" si="2"/>
        <v>161</v>
      </c>
      <c r="G47" s="172"/>
    </row>
    <row r="48" spans="1:7" ht="15" customHeight="1">
      <c r="A48" s="173" t="s">
        <v>92</v>
      </c>
      <c r="B48" s="177"/>
      <c r="C48" s="177"/>
      <c r="D48" s="243">
        <v>357</v>
      </c>
      <c r="E48" s="243">
        <v>385</v>
      </c>
      <c r="F48" s="203">
        <f t="shared" si="2"/>
        <v>742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262</v>
      </c>
      <c r="F49" s="203">
        <f t="shared" si="2"/>
        <v>486</v>
      </c>
      <c r="G49" s="172"/>
    </row>
    <row r="50" spans="1:7" ht="12.75">
      <c r="A50" s="176" t="s">
        <v>117</v>
      </c>
      <c r="B50" s="174"/>
      <c r="C50" s="174"/>
      <c r="D50" s="193">
        <v>322</v>
      </c>
      <c r="E50" s="193">
        <v>329</v>
      </c>
      <c r="F50" s="203">
        <f t="shared" si="2"/>
        <v>651</v>
      </c>
      <c r="G50" s="172"/>
    </row>
    <row r="51" spans="1:7" ht="15" customHeight="1">
      <c r="A51" s="176" t="s">
        <v>91</v>
      </c>
      <c r="B51" s="174"/>
      <c r="C51" s="174"/>
      <c r="D51" s="193">
        <v>486</v>
      </c>
      <c r="E51" s="193">
        <v>563</v>
      </c>
      <c r="F51" s="203">
        <f t="shared" si="2"/>
        <v>1049</v>
      </c>
      <c r="G51" s="172"/>
    </row>
    <row r="52" spans="1:7" ht="12.75">
      <c r="A52" s="179" t="s">
        <v>89</v>
      </c>
      <c r="B52" s="174"/>
      <c r="C52" s="174"/>
      <c r="D52" s="193">
        <v>709</v>
      </c>
      <c r="E52" s="193">
        <v>821</v>
      </c>
      <c r="F52" s="203">
        <f t="shared" si="2"/>
        <v>1530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397</v>
      </c>
      <c r="E55" s="243">
        <v>466</v>
      </c>
      <c r="F55" s="203">
        <f t="shared" si="2"/>
        <v>863</v>
      </c>
      <c r="G55" s="172"/>
    </row>
    <row r="56" spans="1:7" ht="12.75">
      <c r="A56" s="176" t="s">
        <v>160</v>
      </c>
      <c r="B56" s="174"/>
      <c r="C56" s="174"/>
      <c r="D56" s="193">
        <v>35</v>
      </c>
      <c r="E56" s="193">
        <v>28</v>
      </c>
      <c r="F56" s="203">
        <f t="shared" si="2"/>
        <v>63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437</v>
      </c>
      <c r="E58" s="194">
        <v>445</v>
      </c>
      <c r="F58" s="203">
        <f t="shared" si="2"/>
        <v>882</v>
      </c>
      <c r="G58" s="172"/>
    </row>
    <row r="59" spans="1:7" ht="12.75">
      <c r="A59" s="155" t="s">
        <v>26</v>
      </c>
      <c r="B59" s="195"/>
      <c r="C59" s="196"/>
      <c r="D59" s="197">
        <f>SUM(D44:D58)</f>
        <v>6189</v>
      </c>
      <c r="E59" s="198">
        <f>SUM(E44:E58)</f>
        <v>7096</v>
      </c>
      <c r="F59" s="199">
        <f>SUM(F44:F58)</f>
        <v>13285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341</v>
      </c>
      <c r="E82" s="192">
        <v>338</v>
      </c>
      <c r="F82" s="203">
        <f>D82+E82</f>
        <v>679</v>
      </c>
      <c r="G82" s="172"/>
    </row>
    <row r="83" spans="1:7" ht="15" customHeight="1">
      <c r="A83" s="176" t="s">
        <v>115</v>
      </c>
      <c r="B83" s="177"/>
      <c r="C83" s="177"/>
      <c r="D83" s="243">
        <v>854</v>
      </c>
      <c r="E83" s="243">
        <v>891</v>
      </c>
      <c r="F83" s="203">
        <f aca="true" t="shared" si="3" ref="F83:F96">D83+E83</f>
        <v>1745</v>
      </c>
      <c r="G83" s="172"/>
    </row>
    <row r="84" spans="1:7" ht="15" customHeight="1">
      <c r="A84" s="176" t="s">
        <v>88</v>
      </c>
      <c r="B84" s="177"/>
      <c r="C84" s="177"/>
      <c r="D84" s="243">
        <v>137</v>
      </c>
      <c r="E84" s="243">
        <v>135</v>
      </c>
      <c r="F84" s="203">
        <f t="shared" si="3"/>
        <v>272</v>
      </c>
      <c r="G84" s="172"/>
    </row>
    <row r="85" spans="1:7" ht="15" customHeight="1">
      <c r="A85" s="176" t="s">
        <v>116</v>
      </c>
      <c r="B85" s="177"/>
      <c r="C85" s="177"/>
      <c r="D85" s="243">
        <v>510</v>
      </c>
      <c r="E85" s="243">
        <v>543</v>
      </c>
      <c r="F85" s="203">
        <f t="shared" si="3"/>
        <v>1053</v>
      </c>
      <c r="G85" s="172"/>
    </row>
    <row r="86" spans="1:7" ht="15" customHeight="1">
      <c r="A86" s="173" t="s">
        <v>92</v>
      </c>
      <c r="B86" s="177"/>
      <c r="C86" s="177"/>
      <c r="D86" s="243">
        <v>55</v>
      </c>
      <c r="E86" s="243">
        <v>57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889</v>
      </c>
      <c r="E87" s="243">
        <v>871</v>
      </c>
      <c r="F87" s="203">
        <f t="shared" si="3"/>
        <v>1760</v>
      </c>
      <c r="G87" s="172"/>
    </row>
    <row r="88" spans="1:7" ht="12.75">
      <c r="A88" s="176" t="s">
        <v>117</v>
      </c>
      <c r="B88" s="174"/>
      <c r="C88" s="174"/>
      <c r="D88" s="193">
        <v>586</v>
      </c>
      <c r="E88" s="193">
        <v>651</v>
      </c>
      <c r="F88" s="203">
        <f t="shared" si="3"/>
        <v>1237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13</v>
      </c>
      <c r="F89" s="203">
        <f t="shared" si="3"/>
        <v>29</v>
      </c>
      <c r="G89" s="172"/>
    </row>
    <row r="90" spans="1:7" ht="12.75">
      <c r="A90" s="179" t="s">
        <v>89</v>
      </c>
      <c r="B90" s="174"/>
      <c r="C90" s="174"/>
      <c r="D90" s="193">
        <v>427</v>
      </c>
      <c r="E90" s="193">
        <v>441</v>
      </c>
      <c r="F90" s="203">
        <f t="shared" si="3"/>
        <v>868</v>
      </c>
      <c r="G90" s="172"/>
    </row>
    <row r="91" spans="1:7" ht="12.75">
      <c r="A91" s="176" t="s">
        <v>157</v>
      </c>
      <c r="B91" s="177"/>
      <c r="C91" s="177"/>
      <c r="D91" s="243">
        <v>2270</v>
      </c>
      <c r="E91" s="243">
        <v>2292</v>
      </c>
      <c r="F91" s="203">
        <f t="shared" si="3"/>
        <v>4562</v>
      </c>
      <c r="G91" s="172"/>
    </row>
    <row r="92" spans="1:7" ht="12.75">
      <c r="A92" s="173" t="s">
        <v>158</v>
      </c>
      <c r="B92" s="177"/>
      <c r="C92" s="177"/>
      <c r="D92" s="243">
        <v>834</v>
      </c>
      <c r="E92" s="243">
        <v>941</v>
      </c>
      <c r="F92" s="203">
        <f t="shared" si="3"/>
        <v>1775</v>
      </c>
      <c r="G92" s="172"/>
    </row>
    <row r="93" spans="1:7" ht="12.75">
      <c r="A93" s="176" t="s">
        <v>159</v>
      </c>
      <c r="B93" s="177"/>
      <c r="C93" s="177"/>
      <c r="D93" s="243">
        <v>420</v>
      </c>
      <c r="E93" s="243">
        <v>450</v>
      </c>
      <c r="F93" s="203">
        <f t="shared" si="3"/>
        <v>870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655</v>
      </c>
      <c r="E96" s="194">
        <v>629</v>
      </c>
      <c r="F96" s="203">
        <f t="shared" si="3"/>
        <v>1284</v>
      </c>
      <c r="G96" s="172"/>
    </row>
    <row r="97" spans="1:7" ht="12.75">
      <c r="A97" s="183" t="s">
        <v>26</v>
      </c>
      <c r="B97" s="184"/>
      <c r="C97" s="185"/>
      <c r="D97" s="186">
        <f>SUM(D82:D96)</f>
        <v>8034</v>
      </c>
      <c r="E97" s="187">
        <f>SUM(E82:E96)</f>
        <v>8306</v>
      </c>
      <c r="F97" s="188">
        <f>SUM(F82:F96)</f>
        <v>16340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55</v>
      </c>
      <c r="F120" s="203">
        <f>D120+E120</f>
        <v>124</v>
      </c>
      <c r="G120" s="172"/>
    </row>
    <row r="121" spans="1:7" ht="15" customHeight="1">
      <c r="A121" s="176" t="s">
        <v>115</v>
      </c>
      <c r="B121" s="177"/>
      <c r="C121" s="177"/>
      <c r="D121" s="243">
        <v>2256</v>
      </c>
      <c r="E121" s="243">
        <v>2530</v>
      </c>
      <c r="F121" s="203">
        <f aca="true" t="shared" si="4" ref="F121:F134">D121+E121</f>
        <v>4786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388</v>
      </c>
      <c r="E124" s="243">
        <v>427</v>
      </c>
      <c r="F124" s="203">
        <f t="shared" si="4"/>
        <v>815</v>
      </c>
      <c r="G124" s="172"/>
    </row>
    <row r="125" spans="1:7" ht="15" customHeight="1">
      <c r="A125" s="176" t="s">
        <v>90</v>
      </c>
      <c r="B125" s="177"/>
      <c r="C125" s="177"/>
      <c r="D125" s="243">
        <v>177</v>
      </c>
      <c r="E125" s="243">
        <v>237</v>
      </c>
      <c r="F125" s="203">
        <f t="shared" si="4"/>
        <v>414</v>
      </c>
      <c r="G125" s="172"/>
    </row>
    <row r="126" spans="1:7" ht="12.75">
      <c r="A126" s="176" t="s">
        <v>117</v>
      </c>
      <c r="B126" s="174"/>
      <c r="C126" s="174"/>
      <c r="D126" s="243">
        <v>557</v>
      </c>
      <c r="E126" s="243">
        <v>635</v>
      </c>
      <c r="F126" s="203">
        <f t="shared" si="4"/>
        <v>1192</v>
      </c>
      <c r="G126" s="172"/>
    </row>
    <row r="127" spans="1:7" ht="15" customHeight="1">
      <c r="A127" s="176" t="s">
        <v>91</v>
      </c>
      <c r="B127" s="174"/>
      <c r="C127" s="174"/>
      <c r="D127" s="243">
        <v>440</v>
      </c>
      <c r="E127" s="243">
        <v>396</v>
      </c>
      <c r="F127" s="203">
        <f t="shared" si="4"/>
        <v>836</v>
      </c>
      <c r="G127" s="172"/>
    </row>
    <row r="128" spans="1:7" ht="12.75">
      <c r="A128" s="179" t="s">
        <v>89</v>
      </c>
      <c r="B128" s="177"/>
      <c r="C128" s="177"/>
      <c r="D128" s="243">
        <v>786</v>
      </c>
      <c r="E128" s="243">
        <v>964</v>
      </c>
      <c r="F128" s="203">
        <f t="shared" si="4"/>
        <v>1750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381</v>
      </c>
      <c r="E131" s="243">
        <v>259</v>
      </c>
      <c r="F131" s="203">
        <f t="shared" si="4"/>
        <v>640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32</v>
      </c>
      <c r="F132" s="203">
        <f t="shared" si="4"/>
        <v>65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5383</v>
      </c>
      <c r="E135" s="187">
        <f>SUM(E120:E134)</f>
        <v>6024</v>
      </c>
      <c r="F135" s="188">
        <f>SUM(D135:E135)</f>
        <v>11407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E109" sqref="E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501</v>
      </c>
      <c r="E7" s="170">
        <f t="shared" si="0"/>
        <v>481</v>
      </c>
      <c r="F7" s="171">
        <f aca="true" t="shared" si="1" ref="F7:F16">SUM(D7:E7)</f>
        <v>982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915</v>
      </c>
      <c r="E8" s="170">
        <f t="shared" si="0"/>
        <v>1000</v>
      </c>
      <c r="F8" s="171">
        <f t="shared" si="1"/>
        <v>1915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4677</v>
      </c>
      <c r="E9" s="170">
        <f t="shared" si="0"/>
        <v>5178</v>
      </c>
      <c r="F9" s="171">
        <f t="shared" si="1"/>
        <v>9855</v>
      </c>
      <c r="G9" s="172"/>
    </row>
    <row r="10" spans="1:7" ht="12.75">
      <c r="A10" s="173" t="s">
        <v>71</v>
      </c>
      <c r="B10" s="174"/>
      <c r="C10" s="175"/>
      <c r="D10" s="170">
        <f t="shared" si="0"/>
        <v>1445</v>
      </c>
      <c r="E10" s="170">
        <f t="shared" si="0"/>
        <v>1912</v>
      </c>
      <c r="F10" s="171">
        <f t="shared" si="1"/>
        <v>3357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1243</v>
      </c>
      <c r="E11" s="170">
        <f t="shared" si="0"/>
        <v>1212</v>
      </c>
      <c r="F11" s="171">
        <f t="shared" si="1"/>
        <v>2455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1139</v>
      </c>
      <c r="E12" s="170">
        <f t="shared" si="0"/>
        <v>1237</v>
      </c>
      <c r="F12" s="171">
        <f t="shared" si="1"/>
        <v>2376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1497</v>
      </c>
      <c r="E13" s="170">
        <f t="shared" si="0"/>
        <v>1756</v>
      </c>
      <c r="F13" s="171">
        <f t="shared" si="1"/>
        <v>3253</v>
      </c>
      <c r="G13" s="172"/>
    </row>
    <row r="14" spans="1:7" ht="12.75">
      <c r="A14" s="179" t="s">
        <v>75</v>
      </c>
      <c r="B14" s="174"/>
      <c r="C14" s="175"/>
      <c r="D14" s="170">
        <f t="shared" si="0"/>
        <v>7568</v>
      </c>
      <c r="E14" s="170">
        <f t="shared" si="0"/>
        <v>8003</v>
      </c>
      <c r="F14" s="171">
        <f t="shared" si="1"/>
        <v>15571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621</v>
      </c>
      <c r="E15" s="170">
        <f t="shared" si="0"/>
        <v>647</v>
      </c>
      <c r="F15" s="171">
        <f t="shared" si="1"/>
        <v>1268</v>
      </c>
      <c r="G15" s="172"/>
    </row>
    <row r="16" spans="1:7" ht="12.75">
      <c r="A16" s="183" t="s">
        <v>26</v>
      </c>
      <c r="B16" s="184"/>
      <c r="C16" s="185"/>
      <c r="D16" s="186">
        <f>SUM(D7:D15)</f>
        <v>19606</v>
      </c>
      <c r="E16" s="187">
        <f>SUM(E7:E15)</f>
        <v>21426</v>
      </c>
      <c r="F16" s="187">
        <f t="shared" si="1"/>
        <v>41032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273</v>
      </c>
      <c r="E38" s="170">
        <v>255</v>
      </c>
      <c r="F38" s="171">
        <f>D38+E38</f>
        <v>528</v>
      </c>
      <c r="G38" s="172"/>
    </row>
    <row r="39" spans="1:7" ht="15" customHeight="1">
      <c r="A39" s="176" t="s">
        <v>169</v>
      </c>
      <c r="B39" s="177"/>
      <c r="C39" s="178"/>
      <c r="D39" s="170">
        <v>227</v>
      </c>
      <c r="E39" s="170">
        <v>257</v>
      </c>
      <c r="F39" s="171">
        <f aca="true" t="shared" si="2" ref="F39:F46">D39+E39</f>
        <v>484</v>
      </c>
      <c r="G39" s="172"/>
    </row>
    <row r="40" spans="1:7" ht="15" customHeight="1">
      <c r="A40" s="176" t="s">
        <v>70</v>
      </c>
      <c r="B40" s="177"/>
      <c r="C40" s="178"/>
      <c r="D40" s="170">
        <v>1898</v>
      </c>
      <c r="E40" s="170">
        <v>2166</v>
      </c>
      <c r="F40" s="171">
        <f t="shared" si="2"/>
        <v>4064</v>
      </c>
      <c r="G40" s="172"/>
    </row>
    <row r="41" spans="1:7" ht="15" customHeight="1">
      <c r="A41" s="173" t="s">
        <v>71</v>
      </c>
      <c r="B41" s="174"/>
      <c r="C41" s="175"/>
      <c r="D41" s="170">
        <v>587</v>
      </c>
      <c r="E41" s="170">
        <v>794</v>
      </c>
      <c r="F41" s="171">
        <f t="shared" si="2"/>
        <v>1381</v>
      </c>
      <c r="G41" s="172"/>
    </row>
    <row r="42" spans="1:7" ht="15" customHeight="1">
      <c r="A42" s="176" t="s">
        <v>72</v>
      </c>
      <c r="B42" s="177"/>
      <c r="C42" s="178"/>
      <c r="D42" s="170">
        <v>707</v>
      </c>
      <c r="E42" s="170">
        <v>696</v>
      </c>
      <c r="F42" s="171">
        <f t="shared" si="2"/>
        <v>1403</v>
      </c>
      <c r="G42" s="172"/>
    </row>
    <row r="43" spans="1:7" ht="12.75">
      <c r="A43" s="176" t="s">
        <v>73</v>
      </c>
      <c r="B43" s="177"/>
      <c r="C43" s="178"/>
      <c r="D43" s="170">
        <v>635</v>
      </c>
      <c r="E43" s="170">
        <v>698</v>
      </c>
      <c r="F43" s="171">
        <f t="shared" si="2"/>
        <v>1333</v>
      </c>
      <c r="G43" s="172"/>
    </row>
    <row r="44" spans="1:7" ht="15" customHeight="1">
      <c r="A44" s="176" t="s">
        <v>74</v>
      </c>
      <c r="B44" s="177"/>
      <c r="C44" s="178"/>
      <c r="D44" s="170">
        <v>746</v>
      </c>
      <c r="E44" s="170">
        <v>908</v>
      </c>
      <c r="F44" s="171">
        <f t="shared" si="2"/>
        <v>1654</v>
      </c>
      <c r="G44" s="172"/>
    </row>
    <row r="45" spans="1:7" ht="12.75">
      <c r="A45" s="179" t="s">
        <v>75</v>
      </c>
      <c r="B45" s="174"/>
      <c r="C45" s="175"/>
      <c r="D45" s="170">
        <v>743</v>
      </c>
      <c r="E45" s="170">
        <v>922</v>
      </c>
      <c r="F45" s="171">
        <f t="shared" si="2"/>
        <v>1665</v>
      </c>
      <c r="G45" s="172"/>
    </row>
    <row r="46" spans="1:7" ht="12.75">
      <c r="A46" s="180" t="s">
        <v>76</v>
      </c>
      <c r="B46" s="181"/>
      <c r="C46" s="182"/>
      <c r="D46" s="170">
        <v>373</v>
      </c>
      <c r="E46" s="170">
        <v>400</v>
      </c>
      <c r="F46" s="171">
        <f t="shared" si="2"/>
        <v>773</v>
      </c>
      <c r="G46" s="172"/>
    </row>
    <row r="47" spans="1:7" ht="12.75">
      <c r="A47" s="155" t="s">
        <v>128</v>
      </c>
      <c r="B47" s="195"/>
      <c r="C47" s="196"/>
      <c r="D47" s="197">
        <f>SUM(D38:D46)</f>
        <v>6189</v>
      </c>
      <c r="E47" s="198">
        <f>SUM(E38:E46)</f>
        <v>7096</v>
      </c>
      <c r="F47" s="199">
        <f>SUM(F38:F46)</f>
        <v>13285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337</v>
      </c>
      <c r="E71" s="170">
        <v>357</v>
      </c>
      <c r="F71" s="171">
        <f t="shared" si="3"/>
        <v>694</v>
      </c>
      <c r="G71" s="172"/>
    </row>
    <row r="72" spans="1:7" ht="15" customHeight="1">
      <c r="A72" s="176" t="s">
        <v>70</v>
      </c>
      <c r="B72" s="177"/>
      <c r="C72" s="178"/>
      <c r="D72" s="170">
        <v>1164</v>
      </c>
      <c r="E72" s="170">
        <v>1191</v>
      </c>
      <c r="F72" s="171">
        <f t="shared" si="3"/>
        <v>2355</v>
      </c>
      <c r="G72" s="172"/>
    </row>
    <row r="73" spans="1:7" ht="15" customHeight="1">
      <c r="A73" s="173" t="s">
        <v>71</v>
      </c>
      <c r="B73" s="174"/>
      <c r="C73" s="175"/>
      <c r="D73" s="170">
        <v>234</v>
      </c>
      <c r="E73" s="170">
        <v>333</v>
      </c>
      <c r="F73" s="171">
        <f t="shared" si="3"/>
        <v>567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170</v>
      </c>
      <c r="E75" s="170">
        <v>187</v>
      </c>
      <c r="F75" s="171">
        <f t="shared" si="3"/>
        <v>357</v>
      </c>
      <c r="G75" s="172"/>
    </row>
    <row r="76" spans="1:7" ht="15" customHeight="1">
      <c r="A76" s="176" t="s">
        <v>74</v>
      </c>
      <c r="B76" s="177"/>
      <c r="C76" s="178"/>
      <c r="D76" s="170">
        <v>153</v>
      </c>
      <c r="E76" s="170">
        <v>153</v>
      </c>
      <c r="F76" s="171">
        <f t="shared" si="3"/>
        <v>306</v>
      </c>
      <c r="G76" s="172"/>
    </row>
    <row r="77" spans="1:7" ht="12.75">
      <c r="A77" s="179" t="s">
        <v>75</v>
      </c>
      <c r="B77" s="174"/>
      <c r="C77" s="175"/>
      <c r="D77" s="170">
        <v>5727</v>
      </c>
      <c r="E77" s="170">
        <v>5864</v>
      </c>
      <c r="F77" s="171">
        <f t="shared" si="3"/>
        <v>11591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8034</v>
      </c>
      <c r="E79" s="187">
        <f>SUM(E70:E78)</f>
        <v>8306</v>
      </c>
      <c r="F79" s="188">
        <f t="shared" si="3"/>
        <v>16340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116</v>
      </c>
      <c r="E102" s="170">
        <v>106</v>
      </c>
      <c r="F102" s="171">
        <f aca="true" t="shared" si="4" ref="F102:F111">SUM(D102:E102)</f>
        <v>222</v>
      </c>
      <c r="G102" s="172"/>
    </row>
    <row r="103" spans="1:7" ht="15" customHeight="1">
      <c r="A103" s="176" t="s">
        <v>169</v>
      </c>
      <c r="B103" s="177"/>
      <c r="C103" s="178"/>
      <c r="D103" s="170">
        <v>351</v>
      </c>
      <c r="E103" s="170">
        <v>386</v>
      </c>
      <c r="F103" s="171">
        <f t="shared" si="4"/>
        <v>737</v>
      </c>
      <c r="G103" s="172"/>
    </row>
    <row r="104" spans="1:7" ht="15" customHeight="1">
      <c r="A104" s="176" t="s">
        <v>70</v>
      </c>
      <c r="B104" s="177"/>
      <c r="C104" s="178"/>
      <c r="D104" s="170">
        <v>1615</v>
      </c>
      <c r="E104" s="170">
        <v>1821</v>
      </c>
      <c r="F104" s="171">
        <f t="shared" si="4"/>
        <v>3436</v>
      </c>
      <c r="G104" s="172"/>
    </row>
    <row r="105" spans="1:7" ht="15" customHeight="1">
      <c r="A105" s="173" t="s">
        <v>71</v>
      </c>
      <c r="B105" s="174"/>
      <c r="C105" s="175"/>
      <c r="D105" s="170">
        <v>624</v>
      </c>
      <c r="E105" s="170">
        <v>785</v>
      </c>
      <c r="F105" s="171">
        <f t="shared" si="4"/>
        <v>1409</v>
      </c>
      <c r="G105" s="172"/>
    </row>
    <row r="106" spans="1:7" ht="15" customHeight="1">
      <c r="A106" s="176" t="s">
        <v>72</v>
      </c>
      <c r="B106" s="177"/>
      <c r="C106" s="178"/>
      <c r="D106" s="170">
        <v>458</v>
      </c>
      <c r="E106" s="170">
        <v>457</v>
      </c>
      <c r="F106" s="171">
        <f t="shared" si="4"/>
        <v>915</v>
      </c>
      <c r="G106" s="172"/>
    </row>
    <row r="107" spans="1:7" ht="12.75">
      <c r="A107" s="176" t="s">
        <v>73</v>
      </c>
      <c r="B107" s="177"/>
      <c r="C107" s="178"/>
      <c r="D107" s="170">
        <v>334</v>
      </c>
      <c r="E107" s="170">
        <v>352</v>
      </c>
      <c r="F107" s="171">
        <f t="shared" si="4"/>
        <v>686</v>
      </c>
      <c r="G107" s="172"/>
    </row>
    <row r="108" spans="1:7" ht="15" customHeight="1">
      <c r="A108" s="176" t="s">
        <v>74</v>
      </c>
      <c r="B108" s="177"/>
      <c r="C108" s="178"/>
      <c r="D108" s="170">
        <v>598</v>
      </c>
      <c r="E108" s="170">
        <v>695</v>
      </c>
      <c r="F108" s="171">
        <f t="shared" si="4"/>
        <v>1293</v>
      </c>
      <c r="G108" s="172"/>
    </row>
    <row r="109" spans="1:7" ht="12.75">
      <c r="A109" s="179" t="s">
        <v>75</v>
      </c>
      <c r="B109" s="174"/>
      <c r="C109" s="175"/>
      <c r="D109" s="170">
        <v>1098</v>
      </c>
      <c r="E109" s="170">
        <v>1217</v>
      </c>
      <c r="F109" s="171">
        <f t="shared" si="4"/>
        <v>2315</v>
      </c>
      <c r="G109" s="172"/>
    </row>
    <row r="110" spans="1:7" ht="12.75">
      <c r="A110" s="180" t="s">
        <v>76</v>
      </c>
      <c r="B110" s="181"/>
      <c r="C110" s="182"/>
      <c r="D110" s="170">
        <v>189</v>
      </c>
      <c r="E110" s="170">
        <v>205</v>
      </c>
      <c r="F110" s="171">
        <f t="shared" si="4"/>
        <v>394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5383</v>
      </c>
      <c r="E111" s="187">
        <f>SUM(E102:E110)</f>
        <v>6024</v>
      </c>
      <c r="F111" s="188">
        <f t="shared" si="4"/>
        <v>11407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2012-03-28T15:26:46Z</dcterms:modified>
  <cp:category/>
  <cp:version/>
  <cp:contentType/>
  <cp:contentStatus/>
</cp:coreProperties>
</file>